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a73db1e4253e656/RACUNOVODSTVO/Financijski plan - izvrsenje/Izvršenje plana 2026/30.06.2026/"/>
    </mc:Choice>
  </mc:AlternateContent>
  <xr:revisionPtr revIDLastSave="243" documentId="8_{C04E9773-6B28-49AA-8F6D-89958BCF8CE9}" xr6:coauthVersionLast="47" xr6:coauthVersionMax="47" xr10:uidLastSave="{54F1F648-01DF-4FA4-9B4D-123B47DDC6D3}"/>
  <bookViews>
    <workbookView xWindow="-120" yWindow="-120" windowWidth="29040" windowHeight="15720" xr2:uid="{00000000-000D-0000-FFFF-FFFF00000000}"/>
  </bookViews>
  <sheets>
    <sheet name="SAŽETAK" sheetId="1" r:id="rId1"/>
    <sheet name="Račun prihoda i rashoda (EK) " sheetId="9" r:id="rId2"/>
    <sheet name=" Račun prihoda i rashoda (IF)" sheetId="3" r:id="rId3"/>
    <sheet name="Rashodi prema funkcijskoj kl" sheetId="5" r:id="rId4"/>
    <sheet name="Račun financiranja" sheetId="6" r:id="rId5"/>
    <sheet name="Posebni dio organizacijska kl." sheetId="2" r:id="rId6"/>
    <sheet name="Posebni dio programska kl." sheetId="10" r:id="rId7"/>
    <sheet name="Sheet2" sheetId="8" state="hidden" r:id="rId8"/>
    <sheet name="Sheet1" sheetId="7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0" i="10" l="1"/>
  <c r="E147" i="10"/>
  <c r="E146" i="10"/>
  <c r="E145" i="10"/>
  <c r="D146" i="10"/>
  <c r="C146" i="10"/>
  <c r="D145" i="10"/>
  <c r="C145" i="10"/>
  <c r="E106" i="10"/>
  <c r="E105" i="10"/>
  <c r="D104" i="10"/>
  <c r="D103" i="10" s="1"/>
  <c r="D102" i="10" s="1"/>
  <c r="C104" i="10"/>
  <c r="C103" i="10" s="1"/>
  <c r="C102" i="10" s="1"/>
  <c r="C109" i="10"/>
  <c r="D109" i="10"/>
  <c r="E110" i="10"/>
  <c r="C111" i="10"/>
  <c r="D111" i="10"/>
  <c r="E39" i="2"/>
  <c r="E40" i="2"/>
  <c r="E41" i="2"/>
  <c r="E42" i="2"/>
  <c r="E36" i="2"/>
  <c r="E27" i="2"/>
  <c r="E26" i="2"/>
  <c r="E34" i="2"/>
  <c r="E33" i="2"/>
  <c r="E21" i="2"/>
  <c r="D22" i="2"/>
  <c r="E22" i="2" s="1"/>
  <c r="F47" i="3"/>
  <c r="E109" i="10" l="1"/>
  <c r="E102" i="10"/>
  <c r="E103" i="10"/>
  <c r="E104" i="10"/>
  <c r="E111" i="10"/>
  <c r="C108" i="10"/>
  <c r="C107" i="10" s="1"/>
  <c r="D108" i="10"/>
  <c r="E108" i="10" l="1"/>
  <c r="I15" i="1" l="1"/>
  <c r="D20" i="5" l="1"/>
  <c r="D14" i="5"/>
  <c r="D13" i="5"/>
  <c r="D12" i="5" s="1"/>
  <c r="D11" i="5" s="1"/>
  <c r="D87" i="3"/>
  <c r="D84" i="3"/>
  <c r="D83" i="3"/>
  <c r="D80" i="3"/>
  <c r="D79" i="3"/>
  <c r="D77" i="3"/>
  <c r="D71" i="3"/>
  <c r="D70" i="3" s="1"/>
  <c r="D68" i="3"/>
  <c r="D63" i="3"/>
  <c r="D62" i="3"/>
  <c r="D60" i="3"/>
  <c r="D56" i="3"/>
  <c r="D55" i="3" s="1"/>
  <c r="D53" i="3"/>
  <c r="D49" i="3" s="1"/>
  <c r="D50" i="3"/>
  <c r="D47" i="3"/>
  <c r="D42" i="3"/>
  <c r="D41" i="3" s="1"/>
  <c r="D38" i="3"/>
  <c r="D37" i="3"/>
  <c r="D35" i="3"/>
  <c r="D34" i="3" s="1"/>
  <c r="D32" i="3"/>
  <c r="D31" i="3"/>
  <c r="D29" i="3"/>
  <c r="D27" i="3"/>
  <c r="D26" i="3"/>
  <c r="D24" i="3"/>
  <c r="D21" i="3"/>
  <c r="D20" i="3"/>
  <c r="D18" i="3"/>
  <c r="D17" i="3"/>
  <c r="D15" i="3"/>
  <c r="D14" i="3" s="1"/>
  <c r="D105" i="9"/>
  <c r="D99" i="9"/>
  <c r="D96" i="9" s="1"/>
  <c r="D95" i="9" s="1"/>
  <c r="D93" i="9"/>
  <c r="D92" i="9"/>
  <c r="D89" i="9"/>
  <c r="D88" i="9" s="1"/>
  <c r="D84" i="9"/>
  <c r="D83" i="9" s="1"/>
  <c r="D75" i="9"/>
  <c r="D65" i="9"/>
  <c r="D58" i="9"/>
  <c r="D53" i="9"/>
  <c r="D52" i="9"/>
  <c r="D49" i="9"/>
  <c r="D42" i="9" s="1"/>
  <c r="D47" i="9"/>
  <c r="D43" i="9"/>
  <c r="D38" i="9"/>
  <c r="D37" i="9" s="1"/>
  <c r="D36" i="9" s="1"/>
  <c r="D33" i="9"/>
  <c r="D32" i="9" s="1"/>
  <c r="D29" i="9"/>
  <c r="D27" i="9"/>
  <c r="D26" i="9" s="1"/>
  <c r="D24" i="9"/>
  <c r="D23" i="9"/>
  <c r="D21" i="9"/>
  <c r="D20" i="9"/>
  <c r="D17" i="9"/>
  <c r="D14" i="9"/>
  <c r="D13" i="9"/>
  <c r="H102" i="9"/>
  <c r="D13" i="3" l="1"/>
  <c r="D40" i="3"/>
  <c r="D12" i="9"/>
  <c r="D11" i="9" s="1"/>
  <c r="D41" i="9"/>
  <c r="D40" i="9" s="1"/>
  <c r="G14" i="1"/>
  <c r="F14" i="1"/>
  <c r="H25" i="3" l="1"/>
  <c r="G25" i="3"/>
  <c r="F24" i="3"/>
  <c r="E24" i="3"/>
  <c r="H30" i="3"/>
  <c r="G30" i="3"/>
  <c r="E29" i="3"/>
  <c r="F29" i="3"/>
  <c r="H39" i="9"/>
  <c r="G39" i="9"/>
  <c r="F38" i="9"/>
  <c r="F37" i="9" s="1"/>
  <c r="F36" i="9" s="1"/>
  <c r="G36" i="9" s="1"/>
  <c r="G15" i="9"/>
  <c r="H14" i="1"/>
  <c r="H24" i="3" l="1"/>
  <c r="G37" i="9"/>
  <c r="G38" i="9"/>
  <c r="H29" i="3"/>
  <c r="G24" i="3"/>
  <c r="G29" i="3"/>
  <c r="I17" i="1" l="1"/>
  <c r="I20" i="1" l="1"/>
  <c r="I19" i="1"/>
  <c r="E144" i="10"/>
  <c r="D142" i="10"/>
  <c r="C142" i="10"/>
  <c r="E121" i="10"/>
  <c r="D120" i="10"/>
  <c r="D119" i="10" s="1"/>
  <c r="C120" i="10"/>
  <c r="C119" i="10" s="1"/>
  <c r="C99" i="10"/>
  <c r="C98" i="10" s="1"/>
  <c r="C97" i="10" s="1"/>
  <c r="C37" i="2"/>
  <c r="E44" i="2"/>
  <c r="D43" i="2"/>
  <c r="E43" i="2" s="1"/>
  <c r="H69" i="3"/>
  <c r="F68" i="3"/>
  <c r="E38" i="9"/>
  <c r="H38" i="9" s="1"/>
  <c r="J17" i="1"/>
  <c r="E37" i="9" l="1"/>
  <c r="H68" i="3"/>
  <c r="E119" i="10"/>
  <c r="E120" i="10"/>
  <c r="E36" i="9" l="1"/>
  <c r="H36" i="9" s="1"/>
  <c r="H37" i="9"/>
  <c r="E100" i="10"/>
  <c r="E81" i="10"/>
  <c r="G59" i="3"/>
  <c r="H104" i="9"/>
  <c r="H90" i="9"/>
  <c r="D83" i="10" l="1"/>
  <c r="D82" i="10" s="1"/>
  <c r="H19" i="5"/>
  <c r="E60" i="3"/>
  <c r="E56" i="3"/>
  <c r="E105" i="9"/>
  <c r="E99" i="9"/>
  <c r="E96" i="9" s="1"/>
  <c r="E95" i="9" s="1"/>
  <c r="E93" i="9"/>
  <c r="E92" i="9" s="1"/>
  <c r="E89" i="9"/>
  <c r="E88" i="9" s="1"/>
  <c r="E84" i="9"/>
  <c r="E83" i="9" s="1"/>
  <c r="E75" i="9"/>
  <c r="E65" i="9"/>
  <c r="E58" i="9"/>
  <c r="E53" i="9"/>
  <c r="E49" i="9"/>
  <c r="E47" i="9"/>
  <c r="E43" i="9"/>
  <c r="E52" i="9" l="1"/>
  <c r="E42" i="9"/>
  <c r="E41" i="9" l="1"/>
  <c r="E40" i="9" s="1"/>
  <c r="J19" i="1"/>
  <c r="J20" i="1"/>
  <c r="H94" i="9" l="1"/>
  <c r="E135" i="10"/>
  <c r="E76" i="10"/>
  <c r="E151" i="10"/>
  <c r="E150" i="10"/>
  <c r="D149" i="10"/>
  <c r="D148" i="10" s="1"/>
  <c r="C149" i="10"/>
  <c r="C148" i="10" s="1"/>
  <c r="E143" i="10"/>
  <c r="D141" i="10"/>
  <c r="C141" i="10"/>
  <c r="D137" i="10"/>
  <c r="D136" i="10" s="1"/>
  <c r="D134" i="10"/>
  <c r="D133" i="10" s="1"/>
  <c r="C134" i="10"/>
  <c r="C133" i="10" s="1"/>
  <c r="C137" i="10"/>
  <c r="C136" i="10" s="1"/>
  <c r="D130" i="10"/>
  <c r="D129" i="10" s="1"/>
  <c r="D128" i="10" s="1"/>
  <c r="C130" i="10"/>
  <c r="C129" i="10" s="1"/>
  <c r="C128" i="10" s="1"/>
  <c r="D114" i="10"/>
  <c r="D113" i="10" s="1"/>
  <c r="D117" i="10"/>
  <c r="D116" i="10" s="1"/>
  <c r="D123" i="10"/>
  <c r="D122" i="10" s="1"/>
  <c r="D126" i="10"/>
  <c r="D125" i="10" s="1"/>
  <c r="C126" i="10"/>
  <c r="C125" i="10" s="1"/>
  <c r="C123" i="10"/>
  <c r="C122" i="10" s="1"/>
  <c r="C117" i="10"/>
  <c r="C116" i="10" s="1"/>
  <c r="C114" i="10"/>
  <c r="C113" i="10" s="1"/>
  <c r="D99" i="10"/>
  <c r="D94" i="10"/>
  <c r="D93" i="10" s="1"/>
  <c r="D92" i="10" s="1"/>
  <c r="C94" i="10"/>
  <c r="C93" i="10" s="1"/>
  <c r="C92" i="10" s="1"/>
  <c r="D90" i="10"/>
  <c r="D89" i="10" s="1"/>
  <c r="D87" i="10"/>
  <c r="D86" i="10" s="1"/>
  <c r="C87" i="10"/>
  <c r="C86" i="10" s="1"/>
  <c r="C90" i="10"/>
  <c r="C89" i="10" s="1"/>
  <c r="C83" i="10"/>
  <c r="C82" i="10" s="1"/>
  <c r="D79" i="10"/>
  <c r="D78" i="10" s="1"/>
  <c r="D77" i="10" s="1"/>
  <c r="C79" i="10"/>
  <c r="C78" i="10" s="1"/>
  <c r="D75" i="10"/>
  <c r="D74" i="10" s="1"/>
  <c r="C75" i="10"/>
  <c r="C74" i="10" s="1"/>
  <c r="D72" i="10"/>
  <c r="D71" i="10" s="1"/>
  <c r="C72" i="10"/>
  <c r="C71" i="10" s="1"/>
  <c r="D69" i="10"/>
  <c r="D67" i="10"/>
  <c r="C67" i="10"/>
  <c r="C69" i="10"/>
  <c r="D58" i="10"/>
  <c r="D57" i="10" s="1"/>
  <c r="C58" i="10"/>
  <c r="C57" i="10" s="1"/>
  <c r="D61" i="10"/>
  <c r="C61" i="10"/>
  <c r="D63" i="10"/>
  <c r="C63" i="10"/>
  <c r="D50" i="10"/>
  <c r="D49" i="10" s="1"/>
  <c r="D54" i="10"/>
  <c r="D53" i="10" s="1"/>
  <c r="C54" i="10"/>
  <c r="C53" i="10" s="1"/>
  <c r="C50" i="10"/>
  <c r="C49" i="10" s="1"/>
  <c r="D21" i="10"/>
  <c r="D20" i="10" s="1"/>
  <c r="C21" i="10"/>
  <c r="C20" i="10" s="1"/>
  <c r="D24" i="10"/>
  <c r="D23" i="10" s="1"/>
  <c r="C24" i="10"/>
  <c r="C23" i="10" s="1"/>
  <c r="D28" i="10"/>
  <c r="C28" i="10"/>
  <c r="D32" i="10"/>
  <c r="C32" i="10"/>
  <c r="D35" i="10"/>
  <c r="D34" i="10" s="1"/>
  <c r="C35" i="10"/>
  <c r="C34" i="10" s="1"/>
  <c r="D40" i="10"/>
  <c r="D39" i="10" s="1"/>
  <c r="C40" i="10"/>
  <c r="C39" i="10" s="1"/>
  <c r="D45" i="10"/>
  <c r="D44" i="10" s="1"/>
  <c r="C45" i="10"/>
  <c r="C44" i="10" s="1"/>
  <c r="D140" i="10" l="1"/>
  <c r="D107" i="10"/>
  <c r="E107" i="10"/>
  <c r="E99" i="10"/>
  <c r="D27" i="10"/>
  <c r="D19" i="10" s="1"/>
  <c r="C132" i="10"/>
  <c r="E142" i="10"/>
  <c r="E133" i="10"/>
  <c r="C85" i="10"/>
  <c r="E75" i="10"/>
  <c r="C66" i="10"/>
  <c r="C60" i="10"/>
  <c r="C56" i="10" s="1"/>
  <c r="C48" i="10"/>
  <c r="E134" i="10"/>
  <c r="C77" i="10"/>
  <c r="C27" i="10"/>
  <c r="C19" i="10" s="1"/>
  <c r="D60" i="10"/>
  <c r="D56" i="10" s="1"/>
  <c r="D48" i="10"/>
  <c r="E148" i="10"/>
  <c r="E149" i="10"/>
  <c r="E141" i="10"/>
  <c r="D132" i="10"/>
  <c r="D98" i="10"/>
  <c r="E98" i="10" s="1"/>
  <c r="E97" i="10" s="1"/>
  <c r="D85" i="10"/>
  <c r="D66" i="10"/>
  <c r="D46" i="2"/>
  <c r="D62" i="2"/>
  <c r="D59" i="2"/>
  <c r="D55" i="2"/>
  <c r="D54" i="2" s="1"/>
  <c r="D52" i="2"/>
  <c r="D38" i="2"/>
  <c r="D37" i="2" s="1"/>
  <c r="D35" i="2"/>
  <c r="D31" i="2"/>
  <c r="D28" i="2"/>
  <c r="D25" i="2"/>
  <c r="D17" i="2"/>
  <c r="C54" i="2"/>
  <c r="G15" i="5"/>
  <c r="G16" i="5"/>
  <c r="G17" i="5"/>
  <c r="G18" i="5"/>
  <c r="G21" i="5"/>
  <c r="C20" i="5"/>
  <c r="C14" i="5"/>
  <c r="C13" i="5" s="1"/>
  <c r="C12" i="5" s="1"/>
  <c r="C11" i="5" s="1"/>
  <c r="F84" i="3"/>
  <c r="F87" i="3"/>
  <c r="F80" i="3"/>
  <c r="F79" i="3" s="1"/>
  <c r="F77" i="3"/>
  <c r="F71" i="3"/>
  <c r="F63" i="3"/>
  <c r="F62" i="3" s="1"/>
  <c r="F60" i="3"/>
  <c r="F56" i="3"/>
  <c r="F53" i="3"/>
  <c r="F50" i="3"/>
  <c r="F42" i="3"/>
  <c r="F18" i="3"/>
  <c r="F17" i="3" s="1"/>
  <c r="C18" i="10" l="1"/>
  <c r="C30" i="2"/>
  <c r="C16" i="2"/>
  <c r="E132" i="10"/>
  <c r="C65" i="10"/>
  <c r="E140" i="10"/>
  <c r="E74" i="10"/>
  <c r="D58" i="2"/>
  <c r="D45" i="2"/>
  <c r="D30" i="2"/>
  <c r="D24" i="2"/>
  <c r="C58" i="2"/>
  <c r="C45" i="2"/>
  <c r="C24" i="2"/>
  <c r="F83" i="3"/>
  <c r="F49" i="3"/>
  <c r="D65" i="10"/>
  <c r="D97" i="10"/>
  <c r="D16" i="2"/>
  <c r="F70" i="3"/>
  <c r="F55" i="3"/>
  <c r="F41" i="3"/>
  <c r="D18" i="10" l="1"/>
  <c r="D17" i="10" s="1"/>
  <c r="D16" i="10" s="1"/>
  <c r="D15" i="10" s="1"/>
  <c r="C17" i="10"/>
  <c r="C16" i="10" s="1"/>
  <c r="C15" i="10" s="1"/>
  <c r="C15" i="2"/>
  <c r="C14" i="2" s="1"/>
  <c r="C13" i="2" s="1"/>
  <c r="C12" i="2" s="1"/>
  <c r="D15" i="2"/>
  <c r="D14" i="2" s="1"/>
  <c r="D13" i="2" s="1"/>
  <c r="D12" i="2" s="1"/>
  <c r="F40" i="3"/>
  <c r="F38" i="3" l="1"/>
  <c r="F37" i="3" s="1"/>
  <c r="F35" i="3"/>
  <c r="F34" i="3" s="1"/>
  <c r="F32" i="3"/>
  <c r="F31" i="3" s="1"/>
  <c r="F27" i="3"/>
  <c r="F26" i="3" s="1"/>
  <c r="F21" i="3"/>
  <c r="F20" i="3" s="1"/>
  <c r="E79" i="3"/>
  <c r="E62" i="3"/>
  <c r="E55" i="3"/>
  <c r="E53" i="3"/>
  <c r="E50" i="3"/>
  <c r="E47" i="3"/>
  <c r="E42" i="3"/>
  <c r="E35" i="3"/>
  <c r="E34" i="3" s="1"/>
  <c r="E83" i="3" l="1"/>
  <c r="E49" i="3"/>
  <c r="E41" i="3"/>
  <c r="E70" i="3"/>
  <c r="E40" i="3" l="1"/>
  <c r="E38" i="3"/>
  <c r="E37" i="3" s="1"/>
  <c r="E32" i="3"/>
  <c r="E31" i="3" s="1"/>
  <c r="E27" i="3"/>
  <c r="E26" i="3" s="1"/>
  <c r="E21" i="3"/>
  <c r="E20" i="3" s="1"/>
  <c r="C84" i="3"/>
  <c r="C87" i="3"/>
  <c r="C80" i="3"/>
  <c r="C79" i="3" s="1"/>
  <c r="C77" i="3"/>
  <c r="C71" i="3"/>
  <c r="C63" i="3"/>
  <c r="C62" i="3" s="1"/>
  <c r="C60" i="3"/>
  <c r="C56" i="3"/>
  <c r="C53" i="3"/>
  <c r="C50" i="3"/>
  <c r="C47" i="3"/>
  <c r="C42" i="3"/>
  <c r="C83" i="3" l="1"/>
  <c r="C55" i="3"/>
  <c r="C70" i="3"/>
  <c r="C49" i="3"/>
  <c r="C41" i="3"/>
  <c r="C13" i="3"/>
  <c r="C40" i="3" l="1"/>
  <c r="F93" i="9"/>
  <c r="F49" i="9"/>
  <c r="F47" i="9"/>
  <c r="F43" i="9"/>
  <c r="F99" i="9"/>
  <c r="F105" i="9"/>
  <c r="F89" i="9"/>
  <c r="F88" i="9" s="1"/>
  <c r="F84" i="9"/>
  <c r="F83" i="9" s="1"/>
  <c r="F75" i="9"/>
  <c r="F65" i="9"/>
  <c r="F58" i="9"/>
  <c r="F96" i="9" l="1"/>
  <c r="F95" i="9" s="1"/>
  <c r="F92" i="9"/>
  <c r="F42" i="9"/>
  <c r="F53" i="9"/>
  <c r="F52" i="9" s="1"/>
  <c r="F29" i="9"/>
  <c r="F24" i="9"/>
  <c r="F27" i="9"/>
  <c r="F21" i="9"/>
  <c r="F20" i="9" s="1"/>
  <c r="E21" i="9"/>
  <c r="E20" i="9" s="1"/>
  <c r="F17" i="9"/>
  <c r="G17" i="9" s="1"/>
  <c r="F14" i="9"/>
  <c r="G19" i="9"/>
  <c r="G25" i="9"/>
  <c r="G28" i="9"/>
  <c r="G34" i="9"/>
  <c r="G44" i="9"/>
  <c r="G45" i="9"/>
  <c r="G46" i="9"/>
  <c r="G48" i="9"/>
  <c r="G50" i="9"/>
  <c r="G54" i="9"/>
  <c r="G55" i="9"/>
  <c r="G56" i="9"/>
  <c r="G59" i="9"/>
  <c r="G60" i="9"/>
  <c r="G61" i="9"/>
  <c r="G62" i="9"/>
  <c r="G63" i="9"/>
  <c r="G66" i="9"/>
  <c r="G67" i="9"/>
  <c r="G68" i="9"/>
  <c r="G69" i="9"/>
  <c r="G70" i="9"/>
  <c r="G71" i="9"/>
  <c r="G72" i="9"/>
  <c r="G73" i="9"/>
  <c r="G74" i="9"/>
  <c r="G75" i="9"/>
  <c r="G76" i="9"/>
  <c r="G79" i="9"/>
  <c r="G80" i="9"/>
  <c r="G82" i="9"/>
  <c r="G85" i="9"/>
  <c r="G87" i="9"/>
  <c r="G91" i="9"/>
  <c r="G43" i="9"/>
  <c r="G47" i="9"/>
  <c r="G49" i="9"/>
  <c r="G58" i="9"/>
  <c r="G65" i="9"/>
  <c r="G83" i="9"/>
  <c r="G88" i="9"/>
  <c r="G99" i="9"/>
  <c r="D107" i="9"/>
  <c r="H59" i="9"/>
  <c r="H60" i="9"/>
  <c r="H61" i="9"/>
  <c r="H62" i="9"/>
  <c r="H63" i="9"/>
  <c r="H64" i="9"/>
  <c r="E24" i="9"/>
  <c r="E23" i="9" s="1"/>
  <c r="F26" i="9" l="1"/>
  <c r="H93" i="9"/>
  <c r="H92" i="9"/>
  <c r="G89" i="9"/>
  <c r="G84" i="9"/>
  <c r="F41" i="9"/>
  <c r="F40" i="9" s="1"/>
  <c r="G27" i="9"/>
  <c r="G24" i="9"/>
  <c r="G14" i="9"/>
  <c r="G53" i="9"/>
  <c r="F23" i="9"/>
  <c r="G23" i="9" s="1"/>
  <c r="F13" i="9"/>
  <c r="G52" i="9"/>
  <c r="G42" i="9"/>
  <c r="G26" i="9" l="1"/>
  <c r="G95" i="9"/>
  <c r="G96" i="9"/>
  <c r="G13" i="9"/>
  <c r="G40" i="9" l="1"/>
  <c r="G41" i="9"/>
  <c r="J15" i="1"/>
  <c r="H20" i="9" l="1"/>
  <c r="E63" i="2"/>
  <c r="E62" i="2"/>
  <c r="E61" i="2"/>
  <c r="E60" i="2"/>
  <c r="E59" i="2"/>
  <c r="E58" i="2"/>
  <c r="E57" i="2"/>
  <c r="E56" i="2"/>
  <c r="E55" i="2"/>
  <c r="E54" i="2"/>
  <c r="E53" i="2"/>
  <c r="E52" i="2"/>
  <c r="E50" i="2"/>
  <c r="E48" i="2"/>
  <c r="E47" i="2"/>
  <c r="E46" i="2"/>
  <c r="E45" i="2"/>
  <c r="E28" i="2" l="1"/>
  <c r="E29" i="2"/>
  <c r="E30" i="2"/>
  <c r="E31" i="2"/>
  <c r="E35" i="2"/>
  <c r="E37" i="2"/>
  <c r="E38" i="2"/>
  <c r="E13" i="2"/>
  <c r="E14" i="2"/>
  <c r="E15" i="2"/>
  <c r="E16" i="2"/>
  <c r="E17" i="2"/>
  <c r="E23" i="2"/>
  <c r="E24" i="2"/>
  <c r="E25" i="2"/>
  <c r="E12" i="2"/>
  <c r="E16" i="10"/>
  <c r="E17" i="10"/>
  <c r="E20" i="10"/>
  <c r="E21" i="10"/>
  <c r="E22" i="10"/>
  <c r="E23" i="10"/>
  <c r="E24" i="10"/>
  <c r="E25" i="10"/>
  <c r="E26" i="10"/>
  <c r="E27" i="10"/>
  <c r="E28" i="10"/>
  <c r="E30" i="10"/>
  <c r="E31" i="10"/>
  <c r="E34" i="10"/>
  <c r="E35" i="10"/>
  <c r="E36" i="10"/>
  <c r="E37" i="10"/>
  <c r="E38" i="10"/>
  <c r="E39" i="10"/>
  <c r="E40" i="10"/>
  <c r="E41" i="10"/>
  <c r="E42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71" i="10"/>
  <c r="E72" i="10"/>
  <c r="E73" i="10"/>
  <c r="E77" i="10"/>
  <c r="E78" i="10"/>
  <c r="E79" i="10"/>
  <c r="E80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112" i="10"/>
  <c r="E113" i="10"/>
  <c r="E114" i="10"/>
  <c r="E115" i="10"/>
  <c r="E116" i="10"/>
  <c r="E117" i="10"/>
  <c r="E118" i="10"/>
  <c r="E122" i="10"/>
  <c r="E123" i="10"/>
  <c r="E124" i="10"/>
  <c r="E125" i="10"/>
  <c r="E126" i="10"/>
  <c r="E127" i="10"/>
  <c r="E128" i="10"/>
  <c r="E129" i="10"/>
  <c r="E130" i="10"/>
  <c r="E131" i="10"/>
  <c r="E139" i="10"/>
  <c r="E15" i="10"/>
  <c r="F14" i="5" l="1"/>
  <c r="G14" i="5" s="1"/>
  <c r="E14" i="5"/>
  <c r="F20" i="5"/>
  <c r="G20" i="5" s="1"/>
  <c r="E20" i="5"/>
  <c r="H20" i="5" s="1"/>
  <c r="H15" i="5"/>
  <c r="H16" i="5"/>
  <c r="H17" i="5"/>
  <c r="H18" i="5"/>
  <c r="H21" i="5"/>
  <c r="H14" i="5" l="1"/>
  <c r="F13" i="5"/>
  <c r="G13" i="5" s="1"/>
  <c r="F12" i="5"/>
  <c r="E13" i="5"/>
  <c r="H13" i="5" s="1"/>
  <c r="F15" i="3"/>
  <c r="F14" i="3" s="1"/>
  <c r="F13" i="3" s="1"/>
  <c r="E12" i="5" l="1"/>
  <c r="G12" i="5"/>
  <c r="F11" i="5"/>
  <c r="G11" i="5" s="1"/>
  <c r="H12" i="5"/>
  <c r="E11" i="5"/>
  <c r="G56" i="3"/>
  <c r="G60" i="3"/>
  <c r="G62" i="3"/>
  <c r="G71" i="3"/>
  <c r="G80" i="3"/>
  <c r="H16" i="3"/>
  <c r="H19" i="3"/>
  <c r="H20" i="3"/>
  <c r="H21" i="3"/>
  <c r="H22" i="3"/>
  <c r="H23" i="3"/>
  <c r="H26" i="3"/>
  <c r="H27" i="3"/>
  <c r="H28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8" i="3"/>
  <c r="H59" i="3"/>
  <c r="H60" i="3"/>
  <c r="H61" i="3"/>
  <c r="H62" i="3"/>
  <c r="H63" i="3"/>
  <c r="H64" i="3"/>
  <c r="H65" i="3"/>
  <c r="H66" i="3"/>
  <c r="H67" i="3"/>
  <c r="H70" i="3"/>
  <c r="H71" i="3"/>
  <c r="H72" i="3"/>
  <c r="H73" i="3"/>
  <c r="H75" i="3"/>
  <c r="H77" i="3"/>
  <c r="H78" i="3"/>
  <c r="H79" i="3"/>
  <c r="H80" i="3"/>
  <c r="H81" i="3"/>
  <c r="H82" i="3"/>
  <c r="H83" i="3"/>
  <c r="H84" i="3"/>
  <c r="H85" i="3"/>
  <c r="H86" i="3"/>
  <c r="H87" i="3"/>
  <c r="H88" i="3"/>
  <c r="G81" i="3"/>
  <c r="G82" i="3"/>
  <c r="G43" i="3"/>
  <c r="G44" i="3"/>
  <c r="G51" i="3"/>
  <c r="G52" i="3"/>
  <c r="G58" i="3"/>
  <c r="G61" i="3"/>
  <c r="G64" i="3"/>
  <c r="G65" i="3"/>
  <c r="G66" i="3"/>
  <c r="G67" i="3"/>
  <c r="G72" i="3"/>
  <c r="G73" i="3"/>
  <c r="G16" i="3"/>
  <c r="G19" i="3"/>
  <c r="G23" i="3"/>
  <c r="G28" i="3"/>
  <c r="G33" i="3"/>
  <c r="G36" i="3"/>
  <c r="E15" i="3"/>
  <c r="E14" i="3" s="1"/>
  <c r="E18" i="3"/>
  <c r="E17" i="3" s="1"/>
  <c r="H17" i="3" s="1"/>
  <c r="E13" i="3" l="1"/>
  <c r="H13" i="3" s="1"/>
  <c r="H18" i="3"/>
  <c r="G49" i="3"/>
  <c r="G50" i="3"/>
  <c r="H11" i="5"/>
  <c r="H15" i="3"/>
  <c r="H14" i="3"/>
  <c r="G79" i="3"/>
  <c r="G41" i="3"/>
  <c r="G42" i="3"/>
  <c r="G70" i="3"/>
  <c r="G63" i="3"/>
  <c r="G40" i="3" l="1"/>
  <c r="G55" i="3"/>
  <c r="G35" i="3" l="1"/>
  <c r="G32" i="3"/>
  <c r="G27" i="3"/>
  <c r="G21" i="3"/>
  <c r="H40" i="9"/>
  <c r="G31" i="3" l="1"/>
  <c r="G34" i="3"/>
  <c r="G26" i="3"/>
  <c r="G20" i="3"/>
  <c r="G17" i="3"/>
  <c r="G18" i="3"/>
  <c r="G14" i="3"/>
  <c r="G15" i="3"/>
  <c r="G13" i="3" l="1"/>
  <c r="C14" i="9"/>
  <c r="E14" i="9"/>
  <c r="H14" i="9" s="1"/>
  <c r="H15" i="9"/>
  <c r="G107" i="9" l="1"/>
  <c r="H106" i="9"/>
  <c r="H105" i="9"/>
  <c r="C105" i="9"/>
  <c r="H103" i="9"/>
  <c r="H100" i="9"/>
  <c r="H99" i="9"/>
  <c r="C99" i="9"/>
  <c r="C97" i="9"/>
  <c r="H96" i="9"/>
  <c r="H95" i="9"/>
  <c r="C93" i="9"/>
  <c r="C92" i="9" s="1"/>
  <c r="H91" i="9"/>
  <c r="H89" i="9"/>
  <c r="C89" i="9"/>
  <c r="C88" i="9" s="1"/>
  <c r="H88" i="9"/>
  <c r="H87" i="9"/>
  <c r="H86" i="9"/>
  <c r="H85" i="9"/>
  <c r="H84" i="9"/>
  <c r="C84" i="9"/>
  <c r="H83" i="9"/>
  <c r="H82" i="9"/>
  <c r="H80" i="9"/>
  <c r="H79" i="9"/>
  <c r="H78" i="9"/>
  <c r="H77" i="9"/>
  <c r="H76" i="9"/>
  <c r="H75" i="9"/>
  <c r="C75" i="9"/>
  <c r="H74" i="9"/>
  <c r="H73" i="9"/>
  <c r="H72" i="9"/>
  <c r="H71" i="9"/>
  <c r="H70" i="9"/>
  <c r="H69" i="9"/>
  <c r="H68" i="9"/>
  <c r="H67" i="9"/>
  <c r="H66" i="9"/>
  <c r="H65" i="9"/>
  <c r="C65" i="9"/>
  <c r="H58" i="9"/>
  <c r="C58" i="9"/>
  <c r="H57" i="9"/>
  <c r="H56" i="9"/>
  <c r="H55" i="9"/>
  <c r="H54" i="9"/>
  <c r="H53" i="9"/>
  <c r="C53" i="9"/>
  <c r="H52" i="9"/>
  <c r="H50" i="9"/>
  <c r="H49" i="9"/>
  <c r="C49" i="9"/>
  <c r="H48" i="9"/>
  <c r="H47" i="9"/>
  <c r="C47" i="9"/>
  <c r="H46" i="9"/>
  <c r="H45" i="9"/>
  <c r="H44" i="9"/>
  <c r="H43" i="9"/>
  <c r="C43" i="9"/>
  <c r="H42" i="9"/>
  <c r="H41" i="9"/>
  <c r="H35" i="9"/>
  <c r="H34" i="9"/>
  <c r="F33" i="9"/>
  <c r="E33" i="9"/>
  <c r="E32" i="9" s="1"/>
  <c r="C33" i="9"/>
  <c r="C32" i="9" s="1"/>
  <c r="H31" i="9"/>
  <c r="H30" i="9"/>
  <c r="E29" i="9"/>
  <c r="H29" i="9" s="1"/>
  <c r="C29" i="9"/>
  <c r="H28" i="9"/>
  <c r="E27" i="9"/>
  <c r="H27" i="9" s="1"/>
  <c r="C27" i="9"/>
  <c r="H25" i="9"/>
  <c r="H24" i="9"/>
  <c r="C24" i="9"/>
  <c r="H23" i="9"/>
  <c r="H22" i="9"/>
  <c r="H21" i="9"/>
  <c r="C21" i="9"/>
  <c r="C20" i="9" s="1"/>
  <c r="H19" i="9"/>
  <c r="E17" i="9"/>
  <c r="H17" i="9" s="1"/>
  <c r="C17" i="9"/>
  <c r="H16" i="9"/>
  <c r="F32" i="9" l="1"/>
  <c r="F12" i="9" s="1"/>
  <c r="F11" i="9" s="1"/>
  <c r="G33" i="9"/>
  <c r="C83" i="9"/>
  <c r="C13" i="9"/>
  <c r="E13" i="9"/>
  <c r="E26" i="9"/>
  <c r="H26" i="9" s="1"/>
  <c r="C96" i="9"/>
  <c r="C95" i="9" s="1"/>
  <c r="C26" i="9"/>
  <c r="C52" i="9"/>
  <c r="H33" i="9"/>
  <c r="C42" i="9"/>
  <c r="C23" i="9"/>
  <c r="H32" i="9" l="1"/>
  <c r="E12" i="9"/>
  <c r="E11" i="9" s="1"/>
  <c r="G32" i="9"/>
  <c r="G11" i="9"/>
  <c r="H13" i="9"/>
  <c r="C12" i="9"/>
  <c r="C41" i="9"/>
  <c r="G12" i="9" l="1"/>
  <c r="C40" i="9"/>
  <c r="C11" i="9"/>
  <c r="H11" i="9"/>
  <c r="H12" i="9"/>
  <c r="F18" i="1" l="1"/>
  <c r="F21" i="1" l="1"/>
  <c r="H18" i="1" l="1"/>
  <c r="G18" i="1"/>
  <c r="J18" i="1" l="1"/>
  <c r="I18" i="1"/>
  <c r="I14" i="1"/>
  <c r="J14" i="1"/>
  <c r="H21" i="1"/>
  <c r="G21" i="1"/>
  <c r="E19" i="10"/>
  <c r="E18" i="10"/>
</calcChain>
</file>

<file path=xl/sharedStrings.xml><?xml version="1.0" encoding="utf-8"?>
<sst xmlns="http://schemas.openxmlformats.org/spreadsheetml/2006/main" count="888" uniqueCount="299">
  <si>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</si>
  <si>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</si>
  <si>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</si>
  <si>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</si>
  <si>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</si>
  <si>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</si>
  <si>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</si>
  <si>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</si>
  <si>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</si>
  <si>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</si>
  <si>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</si>
  <si>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</si>
  <si>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 xml:space="preserve">A. RAČUN PRIHODA I RASHODA </t>
  </si>
  <si>
    <t>Opći prihodi i primici</t>
  </si>
  <si>
    <t>Rashodi poslovanja</t>
  </si>
  <si>
    <t>Rashodi za zaposlene</t>
  </si>
  <si>
    <t>Rashodi za nabavu nefinancijske imovine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</si>
  <si>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</si>
  <si>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</si>
  <si>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</si>
  <si>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</si>
  <si>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</si>
  <si>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</si>
  <si>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</si>
  <si>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</si>
  <si>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</si>
  <si>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</si>
  <si>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</si>
  <si>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</si>
  <si>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UKUPAN DONOS VIŠKA / MANJKA IZ PRETHODNE(IH) GODINE***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</si>
  <si>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</si>
  <si>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</si>
  <si>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</si>
  <si>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</si>
  <si>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t>EUR</t>
  </si>
  <si>
    <t>Prihodi od imovine</t>
  </si>
  <si>
    <t>Prihodi od upravnih i administrativnih pristojbi, pristojbi po posebnim propisima i naknada</t>
  </si>
  <si>
    <t>Financijski rashodi</t>
  </si>
  <si>
    <t>Naknade građanima i kućanstvima na temelju osiguranja i druge naknade</t>
  </si>
  <si>
    <t>REDOVNA DJELATNOST PRORAČUNSKIH KORISNIKA</t>
  </si>
  <si>
    <t>Izvor 1.1.</t>
  </si>
  <si>
    <t>OPĆI PRIHODI I PRIMICI</t>
  </si>
  <si>
    <t>Izvor 1.2.</t>
  </si>
  <si>
    <t>OPĆI PRIHODI I PRIMICI-DECENTRALIZIRANA SREDSTVA</t>
  </si>
  <si>
    <t>Izvor 3.1.</t>
  </si>
  <si>
    <t>VLASTITI PRIHODI</t>
  </si>
  <si>
    <t>Izvor 4.3.</t>
  </si>
  <si>
    <t>OSTALI PRIHODI ZA POSEBNE NAMJENE</t>
  </si>
  <si>
    <t>Izvor 5.2.</t>
  </si>
  <si>
    <t>POMOĆI IZ DRUGIH PRORAČUNA</t>
  </si>
  <si>
    <t>Izvor 6.1.</t>
  </si>
  <si>
    <t>DONACIJE</t>
  </si>
  <si>
    <t>PRODUŽENI BORAVAK</t>
  </si>
  <si>
    <t>NABAVA DRUGIH OBRAZOVNIH MATERIJALA</t>
  </si>
  <si>
    <t>SUFINANCIRANJE PREHRANE</t>
  </si>
  <si>
    <t>IZVANNASTAVNE I OSTALE AKTIVNOSTI</t>
  </si>
  <si>
    <t>ŠKOLA U PRIRODI</t>
  </si>
  <si>
    <t>VIKENDOM U SPORTSKE DVORANE</t>
  </si>
  <si>
    <t>ODRŽAVANJE I OPREMANJE OSNOVNIH ŠKOLA</t>
  </si>
  <si>
    <t>Izvor 5.6.</t>
  </si>
  <si>
    <t>POMOĆI TEMELJEM PRIJENOSA EU SREDSTAVA</t>
  </si>
  <si>
    <t>SUFINANCIRANJE PROJEKATA PRIJAVLJENIH NA NATJEČAJE EUROPSKIH FONDOVA ILI PARTNERSTVA ZA EU FONDOVE</t>
  </si>
  <si>
    <t>OSNOVNA ŠKOLA IVANA FILIPOVIĆA</t>
  </si>
  <si>
    <t>OIB: 52347109218</t>
  </si>
  <si>
    <t>SVEUKUPNO RASHODI</t>
  </si>
  <si>
    <t>Zagreb, Filipovićeva 1</t>
  </si>
  <si>
    <t>RKP: 15034</t>
  </si>
  <si>
    <t>Šifra djelatnosti: 8520 Osnovno obrazovanje</t>
  </si>
  <si>
    <t>Ostali rashodi</t>
  </si>
  <si>
    <t>BESPLATNE MENSTRUALNE POTREŠTINE</t>
  </si>
  <si>
    <t>1.</t>
  </si>
  <si>
    <t>2.</t>
  </si>
  <si>
    <t>3.</t>
  </si>
  <si>
    <t>4.</t>
  </si>
  <si>
    <t>SVEUKUPNO PRIHODI</t>
  </si>
  <si>
    <t>6</t>
  </si>
  <si>
    <t>Prihodi poslovanja</t>
  </si>
  <si>
    <t>63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</si>
  <si>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</si>
  <si>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</si>
  <si>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</si>
  <si>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</si>
  <si>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</si>
  <si>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</si>
  <si>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639</t>
  </si>
  <si>
    <t>Prijenosi između proračunskih korisnika istog proračuna</t>
  </si>
  <si>
    <t>6391</t>
  </si>
  <si>
    <t>Tekući prijenosi između proračunskih korisnika istog proračuna</t>
  </si>
  <si>
    <t>6393</t>
  </si>
  <si>
    <t>Tekući prijenosi između proračunskih korisnika istog proračuna temeljem prijenosa EU sredstava</t>
  </si>
  <si>
    <t>64</t>
  </si>
  <si>
    <t>641</t>
  </si>
  <si>
    <t>Prihodi od financijske imovine</t>
  </si>
  <si>
    <t>6413</t>
  </si>
  <si>
    <t>Kamate na oročena sredstva i depozite po viđenju</t>
  </si>
  <si>
    <t>65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</si>
  <si>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</si>
  <si>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</si>
  <si>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</si>
  <si>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</si>
  <si>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</si>
  <si>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</si>
  <si>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</si>
  <si>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</si>
  <si>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</si>
  <si>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</si>
  <si>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</si>
  <si>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</si>
  <si>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</si>
  <si>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</si>
  <si>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6632</t>
  </si>
  <si>
    <t>Kapitalne donacije</t>
  </si>
  <si>
    <t>Prihodi iz nadležnog proračuna za financiranje redovne djelatnosti proračunski korisnika</t>
  </si>
  <si>
    <t>Prihodi iz nadležnog proračuna za financiranje rashoda poslovanja</t>
  </si>
  <si>
    <t>Prihodi iz nadležnog proračuna za financiranje rashoda za nabavu nefinancijske imovine</t>
  </si>
  <si>
    <t>3</t>
  </si>
  <si>
    <t>31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</si>
  <si>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</si>
  <si>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</si>
  <si>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</si>
  <si>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</si>
  <si>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</si>
  <si>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</si>
  <si>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</si>
  <si>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</si>
  <si>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</si>
  <si>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</si>
  <si>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</si>
  <si>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</si>
  <si>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</si>
  <si>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</si>
  <si>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</si>
  <si>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</si>
  <si>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</si>
  <si>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</si>
  <si>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</si>
  <si>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</si>
  <si>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</si>
  <si>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</si>
  <si>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</si>
  <si>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</si>
  <si>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</si>
  <si>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</si>
  <si>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</si>
  <si>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</si>
  <si>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</si>
  <si>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</si>
  <si>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</si>
  <si>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</si>
  <si>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</si>
  <si>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</si>
  <si>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</si>
  <si>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</si>
  <si>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</si>
  <si>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</si>
  <si>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</si>
  <si>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</si>
  <si>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</si>
  <si>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</si>
  <si>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</si>
  <si>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</si>
  <si>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</si>
  <si>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</si>
  <si>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</si>
  <si>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</si>
  <si>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</si>
  <si>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</si>
  <si>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</si>
  <si>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</si>
  <si>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</si>
  <si>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</si>
  <si>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</si>
  <si>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</si>
  <si>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</si>
  <si>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</si>
  <si>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</si>
  <si>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</si>
  <si>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</si>
  <si>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</si>
  <si>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</si>
  <si>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</si>
  <si>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</si>
  <si>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</si>
  <si>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</si>
  <si>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</si>
  <si>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</si>
  <si>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</si>
  <si>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</si>
  <si>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</si>
  <si>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</si>
  <si>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</si>
  <si>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</si>
  <si>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</si>
  <si>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</si>
  <si>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</si>
  <si>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</si>
  <si>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</si>
  <si>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</si>
  <si>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</si>
  <si>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</si>
  <si>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</si>
  <si>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</si>
  <si>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</si>
  <si>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</si>
  <si>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</si>
  <si>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</si>
  <si>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</si>
  <si>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</si>
  <si>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</si>
  <si>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</si>
  <si>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</si>
  <si>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381</t>
  </si>
  <si>
    <t>3812</t>
  </si>
  <si>
    <t>Tekuće donacije u naravi</t>
  </si>
  <si>
    <t>4</t>
  </si>
  <si>
    <t>42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</si>
  <si>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</si>
  <si>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</si>
  <si>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</si>
  <si>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</si>
  <si>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</si>
  <si>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</si>
  <si>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</si>
  <si>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</si>
  <si>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</si>
  <si>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</si>
  <si>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</si>
  <si>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</si>
  <si>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</si>
  <si>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</si>
  <si>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</si>
  <si>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</si>
  <si>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</si>
  <si>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</si>
  <si>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</si>
  <si>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</si>
  <si>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Prihodi i rashodi prema ekonomskoj klasifikaciji</t>
  </si>
  <si>
    <t>5.</t>
  </si>
  <si>
    <t>6.(5/3x100)</t>
  </si>
  <si>
    <t>7.(5/4x100)</t>
  </si>
  <si>
    <t>5. (4/2x100)</t>
  </si>
  <si>
    <t>6. (4/3x100)</t>
  </si>
  <si>
    <t>VRSTA PRIHODA/RASHODA</t>
  </si>
  <si>
    <t>Funkcijska 09</t>
  </si>
  <si>
    <t>Obrazovanje</t>
  </si>
  <si>
    <t>Funkcijska 091</t>
  </si>
  <si>
    <t>Predškolsko i osnovno obrazovanje</t>
  </si>
  <si>
    <t>Opći prihodi i primici decentralizirana sredstva</t>
  </si>
  <si>
    <t>Ostali prihodi za posebne namjene</t>
  </si>
  <si>
    <t>Pomoći iz drugih proračuna</t>
  </si>
  <si>
    <t>Pomoći EU</t>
  </si>
  <si>
    <t>Pomoći temeljem prijenosa EU sredstava</t>
  </si>
  <si>
    <t>Donacije</t>
  </si>
  <si>
    <t>Prihodi od prodaje nefinanciske imovine</t>
  </si>
  <si>
    <t>Razdjel 009</t>
  </si>
  <si>
    <t>GRADSKI URED ZA OBRAZOVANJE, SPORT I MLADE</t>
  </si>
  <si>
    <t>Glava 009       03</t>
  </si>
  <si>
    <t>USTANOVE U OSNOVNOŠKOLSKOM OBRAZOVANJU</t>
  </si>
  <si>
    <t>Proračunski korisnik 009       03        15034</t>
  </si>
  <si>
    <t>Aktivnost A310901</t>
  </si>
  <si>
    <t>Aktivnost A310902</t>
  </si>
  <si>
    <t>Aktivnost A310903</t>
  </si>
  <si>
    <t>Aktivnost A310904</t>
  </si>
  <si>
    <t>Aktivnost A310905</t>
  </si>
  <si>
    <t>Aktivnost A310906</t>
  </si>
  <si>
    <t>Aktivnost A310907</t>
  </si>
  <si>
    <t>Aktivnost K310901</t>
  </si>
  <si>
    <t>Aktivnost T310903</t>
  </si>
  <si>
    <t>Aktivnost T310906</t>
  </si>
  <si>
    <t>VRSTA RASHODA / IZDATAKA</t>
  </si>
  <si>
    <t>Rashodi prema funkcijskoj klasifikaciji</t>
  </si>
  <si>
    <t>Izvršenje po programskoj klasifikaciji</t>
  </si>
  <si>
    <t>5 (4/3x100)</t>
  </si>
  <si>
    <t>Izvršenje po organizacijskoj klasifikaciji</t>
  </si>
  <si>
    <t>Prihodi i rashodi prema izvorima financiranja</t>
  </si>
  <si>
    <t>Ostvareno u razdoblju 01.01.-31.12.2022.</t>
  </si>
  <si>
    <t>Ostvareno u razdoblju 01.01.-30.06.2024.</t>
  </si>
  <si>
    <t>Ostvareno u razdoblju 01.01.-30.06.2025.</t>
  </si>
  <si>
    <t>PLAN 2025.</t>
  </si>
  <si>
    <t>Indeks izvršenja 2025/2024</t>
  </si>
  <si>
    <t>Indeks izvršenja 2025</t>
  </si>
  <si>
    <t>VLASTITI IZVORI</t>
  </si>
  <si>
    <t>Vlastiti izvori</t>
  </si>
  <si>
    <t>Rezultat poslovanja</t>
  </si>
  <si>
    <t>Rezultat - višak/manjak</t>
  </si>
  <si>
    <t>Višak prihoda i primitaka</t>
  </si>
  <si>
    <t>Aktivnost A023109A310908</t>
  </si>
  <si>
    <t>POMOĆNICI U NASTAVI</t>
  </si>
  <si>
    <t>POMOĆNICI U NASTAVI/STRUČNI KOMUNIKACIJSKI POSREDNICI KAO POTPORA INKLUZIVNOM OBRAZOVANJU - FAZA VII</t>
  </si>
  <si>
    <t>Aktivnost A023109T310908</t>
  </si>
  <si>
    <t>Izvještaj o izvršenju Financijskog plana za razdoblje 01.01. - 30.06.2026. - OŠ Ivana Filipovića</t>
  </si>
  <si>
    <t>PLAN 2026.</t>
  </si>
  <si>
    <t>Ostvareno u razdoblju 01.01.-30.06.2026.</t>
  </si>
  <si>
    <t>Indeks izvršenja 2026/2025</t>
  </si>
  <si>
    <t>Indeks izvršenja 2026</t>
  </si>
  <si>
    <t>Indeks izvršenja 2026.</t>
  </si>
  <si>
    <t>Aktivnost A023109A310911</t>
  </si>
  <si>
    <t>GRAĐANSKI ODGOJ</t>
  </si>
  <si>
    <t>EUROPSKI SOCIJALNI FOND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</si>
</sst>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[$-1041A]#,##0.00;\-\ #,##0.0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8"/>
      <color indexed="1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rgb="FFDDFFDD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93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wrapText="1" inden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ont="1" applyFill="1"/>
    <xf numFmtId="0" fontId="12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0" xfId="0"/>
    <xf numFmtId="165" fontId="13" fillId="4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15" fillId="0" borderId="0" xfId="0" applyFont="1"/>
    <xf numFmtId="0" fontId="3" fillId="0" borderId="0" xfId="0" applyFont="1" applyAlignment="1" applyProtection="1">
      <alignment vertical="top" wrapText="1"/>
      <protection locked="0"/>
    </xf>
    <xf numFmtId="4" fontId="14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6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4" fillId="6" borderId="6" xfId="0" applyFont="1" applyFill="1" applyBorder="1" applyAlignment="1" applyProtection="1">
      <alignment horizontal="left" vertical="center" wrapText="1" indent="1" readingOrder="1"/>
      <protection locked="0"/>
    </xf>
    <xf numFmtId="0" fontId="14" fillId="0" borderId="6" xfId="0" applyFont="1" applyFill="1" applyBorder="1" applyAlignment="1" applyProtection="1">
      <alignment horizontal="left" vertical="center" wrapText="1" indent="1" readingOrder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" fontId="0" fillId="0" borderId="0" xfId="0" applyNumberFormat="1" applyFont="1" applyAlignment="1">
      <alignment horizontal="righ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0" fillId="0" borderId="6" xfId="0" applyFont="1" applyFill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20" fillId="3" borderId="6" xfId="0" applyFont="1" applyFill="1" applyBorder="1" applyAlignment="1" applyProtection="1">
      <alignment horizontal="left" vertical="center" wrapText="1" indent="1" readingOrder="1"/>
      <protection locked="0"/>
    </xf>
    <xf numFmtId="0" fontId="20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0" fillId="0" borderId="0" xfId="0" applyNumberFormat="1" applyAlignment="1">
      <alignment horizontal="right" vertical="center" indent="1"/>
    </xf>
    <xf numFmtId="4" fontId="2" fillId="0" borderId="0" xfId="0" applyNumberFormat="1" applyFont="1" applyFill="1" applyBorder="1" applyAlignment="1" applyProtection="1">
      <alignment horizontal="right" vertical="center" wrapText="1" indent="1"/>
    </xf>
    <xf numFmtId="4" fontId="8" fillId="0" borderId="0" xfId="0" applyNumberFormat="1" applyFont="1" applyAlignment="1">
      <alignment horizontal="right" vertical="center" wrapText="1" indent="1"/>
    </xf>
    <xf numFmtId="4" fontId="20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20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6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 inden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0" fontId="20" fillId="2" borderId="3" xfId="0" applyNumberFormat="1" applyFont="1" applyFill="1" applyBorder="1" applyAlignment="1" applyProtection="1">
      <alignment horizontal="left" vertical="center" wrapText="1" indent="1"/>
    </xf>
    <xf numFmtId="0" fontId="20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 wrapText="1" indent="1"/>
    </xf>
    <xf numFmtId="0" fontId="21" fillId="2" borderId="3" xfId="0" applyFont="1" applyFill="1" applyBorder="1" applyAlignment="1">
      <alignment horizontal="left" vertical="center"/>
    </xf>
    <xf numFmtId="0" fontId="21" fillId="2" borderId="3" xfId="0" applyNumberFormat="1" applyFont="1" applyFill="1" applyBorder="1" applyAlignment="1" applyProtection="1">
      <alignment horizontal="left" vertical="center"/>
    </xf>
    <xf numFmtId="4" fontId="19" fillId="3" borderId="6" xfId="0" applyNumberFormat="1" applyFont="1" applyFill="1" applyBorder="1" applyAlignment="1">
      <alignment horizontal="right" vertical="center" indent="1"/>
    </xf>
    <xf numFmtId="164" fontId="19" fillId="3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 applyProtection="1">
      <alignment horizontal="left" vertical="center" wrapText="1" indent="1" readingOrder="1"/>
      <protection locked="0"/>
    </xf>
    <xf numFmtId="4" fontId="19" fillId="0" borderId="6" xfId="0" applyNumberFormat="1" applyFont="1" applyFill="1" applyBorder="1" applyAlignment="1">
      <alignment horizontal="right" vertical="center" indent="1"/>
    </xf>
    <xf numFmtId="164" fontId="19" fillId="0" borderId="6" xfId="0" applyNumberFormat="1" applyFont="1" applyFill="1" applyBorder="1" applyAlignment="1">
      <alignment horizontal="right" vertical="center"/>
    </xf>
    <xf numFmtId="165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19" fillId="5" borderId="6" xfId="0" applyFont="1" applyFill="1" applyBorder="1" applyAlignment="1" applyProtection="1">
      <alignment horizontal="center" vertical="center" wrapText="1"/>
      <protection locked="0"/>
    </xf>
    <xf numFmtId="164" fontId="20" fillId="3" borderId="9" xfId="0" applyNumberFormat="1" applyFont="1" applyFill="1" applyBorder="1" applyAlignment="1" applyProtection="1">
      <alignment horizontal="right" vertical="center"/>
    </xf>
    <xf numFmtId="164" fontId="22" fillId="3" borderId="9" xfId="0" applyNumberFormat="1" applyFont="1" applyFill="1" applyBorder="1" applyAlignment="1" applyProtection="1">
      <alignment horizontal="right" vertical="center" wrapText="1" indent="2"/>
    </xf>
    <xf numFmtId="164" fontId="22" fillId="0" borderId="3" xfId="0" applyNumberFormat="1" applyFont="1" applyFill="1" applyBorder="1" applyAlignment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2"/>
    </xf>
    <xf numFmtId="0" fontId="20" fillId="3" borderId="1" xfId="0" applyFont="1" applyFill="1" applyBorder="1" applyAlignment="1">
      <alignment horizontal="left" vertical="center" indent="1"/>
    </xf>
    <xf numFmtId="0" fontId="20" fillId="3" borderId="2" xfId="0" applyNumberFormat="1" applyFont="1" applyFill="1" applyBorder="1" applyAlignment="1" applyProtection="1">
      <alignment horizontal="left" vertical="center" indent="1"/>
    </xf>
    <xf numFmtId="164" fontId="20" fillId="3" borderId="3" xfId="0" applyNumberFormat="1" applyFont="1" applyFill="1" applyBorder="1" applyAlignment="1" applyProtection="1">
      <alignment horizontal="right" vertical="center"/>
    </xf>
    <xf numFmtId="164" fontId="22" fillId="3" borderId="3" xfId="0" applyNumberFormat="1" applyFont="1" applyFill="1" applyBorder="1" applyAlignment="1" applyProtection="1">
      <alignment horizontal="right" vertical="center" wrapText="1" indent="2"/>
    </xf>
    <xf numFmtId="164" fontId="22" fillId="0" borderId="3" xfId="0" applyNumberFormat="1" applyFont="1" applyBorder="1" applyAlignment="1">
      <alignment horizontal="right" vertical="center"/>
    </xf>
    <xf numFmtId="164" fontId="20" fillId="3" borderId="3" xfId="0" applyNumberFormat="1" applyFont="1" applyFill="1" applyBorder="1" applyAlignment="1" applyProtection="1">
      <alignment horizontal="right" vertical="center" wrapText="1" indent="2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4" fontId="20" fillId="0" borderId="3" xfId="0" applyNumberFormat="1" applyFont="1" applyFill="1" applyBorder="1" applyAlignment="1" applyProtection="1">
      <alignment horizontal="right" vertical="center" wrapText="1" indent="1"/>
    </xf>
    <xf numFmtId="4" fontId="22" fillId="0" borderId="3" xfId="0" applyNumberFormat="1" applyFont="1" applyFill="1" applyBorder="1" applyAlignment="1">
      <alignment horizontal="right" vertical="center" indent="1"/>
    </xf>
    <xf numFmtId="4" fontId="22" fillId="0" borderId="3" xfId="0" applyNumberFormat="1" applyFont="1" applyFill="1" applyBorder="1" applyAlignment="1" applyProtection="1">
      <alignment horizontal="right" vertical="center" wrapText="1" indent="1"/>
    </xf>
    <xf numFmtId="4" fontId="20" fillId="3" borderId="3" xfId="0" applyNumberFormat="1" applyFont="1" applyFill="1" applyBorder="1" applyAlignment="1" applyProtection="1">
      <alignment horizontal="right" vertical="center" wrapText="1" indent="1"/>
    </xf>
    <xf numFmtId="4" fontId="22" fillId="3" borderId="3" xfId="0" applyNumberFormat="1" applyFont="1" applyFill="1" applyBorder="1" applyAlignment="1">
      <alignment horizontal="right" vertical="center" indent="1"/>
    </xf>
    <xf numFmtId="4" fontId="22" fillId="3" borderId="3" xfId="0" applyNumberFormat="1" applyFont="1" applyFill="1" applyBorder="1" applyAlignment="1" applyProtection="1">
      <alignment horizontal="right" vertical="center" wrapText="1" inden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164" fontId="24" fillId="0" borderId="7" xfId="0" applyNumberFormat="1" applyFont="1" applyFill="1" applyBorder="1" applyAlignment="1" applyProtection="1">
      <alignment horizontal="right" vertical="center" wrapText="1" indent="2"/>
    </xf>
    <xf numFmtId="164" fontId="24" fillId="0" borderId="0" xfId="0" applyNumberFormat="1" applyFont="1" applyFill="1" applyBorder="1" applyAlignment="1" applyProtection="1">
      <alignment horizontal="right" vertical="center" wrapText="1" indent="2"/>
    </xf>
    <xf numFmtId="164" fontId="24" fillId="0" borderId="5" xfId="0" applyNumberFormat="1" applyFont="1" applyFill="1" applyBorder="1" applyAlignment="1" applyProtection="1">
      <alignment horizontal="right" vertical="center" wrapText="1" indent="2"/>
    </xf>
    <xf numFmtId="4" fontId="22" fillId="0" borderId="8" xfId="0" applyNumberFormat="1" applyFont="1" applyFill="1" applyBorder="1" applyAlignment="1" applyProtection="1">
      <alignment horizontal="right" vertical="center" wrapText="1" indent="1"/>
    </xf>
    <xf numFmtId="4" fontId="20" fillId="0" borderId="2" xfId="0" applyNumberFormat="1" applyFont="1" applyFill="1" applyBorder="1" applyAlignment="1" applyProtection="1">
      <alignment horizontal="right" vertical="center" wrapText="1" indent="1"/>
    </xf>
    <xf numFmtId="4" fontId="22" fillId="0" borderId="3" xfId="0" applyNumberFormat="1" applyFont="1" applyBorder="1" applyAlignment="1">
      <alignment horizontal="right" vertical="center" indent="1"/>
    </xf>
    <xf numFmtId="4" fontId="19" fillId="0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0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0" borderId="6" xfId="0" applyNumberFormat="1" applyFont="1" applyFill="1" applyBorder="1" applyAlignment="1" applyProtection="1">
      <alignment horizontal="right" vertical="center" indent="1" shrinkToFit="1"/>
      <protection locked="0"/>
    </xf>
    <xf numFmtId="0" fontId="19" fillId="0" borderId="6" xfId="0" applyFont="1" applyFill="1" applyBorder="1" applyAlignment="1" applyProtection="1">
      <alignment vertical="center" wrapText="1" readingOrder="1"/>
      <protection locked="0"/>
    </xf>
    <xf numFmtId="4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9" fillId="3" borderId="10" xfId="0" applyNumberFormat="1" applyFont="1" applyFill="1" applyBorder="1" applyAlignment="1" applyProtection="1">
      <alignment horizontal="right" vertical="center" wrapText="1" indent="1" readingOrder="1"/>
      <protection locked="0"/>
    </xf>
    <xf numFmtId="165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9" fillId="8" borderId="6" xfId="0" applyFont="1" applyFill="1" applyBorder="1" applyAlignment="1" applyProtection="1">
      <alignment horizontal="center" vertical="center" wrapText="1"/>
      <protection locked="0"/>
    </xf>
    <xf numFmtId="0" fontId="19" fillId="8" borderId="6" xfId="0" applyFont="1" applyFill="1" applyBorder="1" applyAlignment="1" applyProtection="1">
      <alignment horizontal="center" vertical="center" wrapText="1" readingOrder="1"/>
      <protection locked="0"/>
    </xf>
    <xf numFmtId="164" fontId="22" fillId="2" borderId="4" xfId="0" applyNumberFormat="1" applyFont="1" applyFill="1" applyBorder="1" applyAlignment="1">
      <alignment horizontal="right" vertical="center" indent="1"/>
    </xf>
    <xf numFmtId="0" fontId="0" fillId="0" borderId="6" xfId="0" applyBorder="1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9" fillId="7" borderId="11" xfId="0" applyFont="1" applyFill="1" applyBorder="1" applyAlignment="1" applyProtection="1">
      <alignment horizontal="center" vertical="center" wrapText="1" readingOrder="1"/>
      <protection locked="0"/>
    </xf>
    <xf numFmtId="0" fontId="14" fillId="8" borderId="6" xfId="0" applyFont="1" applyFill="1" applyBorder="1" applyAlignment="1" applyProtection="1">
      <alignment horizontal="center" vertical="center" wrapText="1" readingOrder="1"/>
      <protection locked="0"/>
    </xf>
    <xf numFmtId="0" fontId="14" fillId="5" borderId="6" xfId="0" applyFont="1" applyFill="1" applyBorder="1" applyAlignment="1" applyProtection="1">
      <alignment horizontal="center" vertical="center" wrapText="1"/>
      <protection locked="0"/>
    </xf>
    <xf numFmtId="0" fontId="14" fillId="8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4" fontId="19" fillId="8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20" fillId="9" borderId="6" xfId="0" applyFont="1" applyFill="1" applyBorder="1" applyAlignment="1" applyProtection="1">
      <alignment vertical="center" wrapText="1" readingOrder="1"/>
      <protection locked="0"/>
    </xf>
    <xf numFmtId="0" fontId="20" fillId="9" borderId="6" xfId="0" applyFont="1" applyFill="1" applyBorder="1" applyAlignment="1" applyProtection="1">
      <alignment horizontal="left" vertical="center" wrapText="1" indent="1" readingOrder="1"/>
      <protection locked="0"/>
    </xf>
    <xf numFmtId="4" fontId="20" fillId="9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4" fontId="14" fillId="8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0" xfId="0"/>
    <xf numFmtId="4" fontId="19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165" fontId="25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0" fontId="19" fillId="0" borderId="6" xfId="0" applyFont="1" applyBorder="1" applyAlignment="1" applyProtection="1">
      <alignment horizontal="left" vertical="center" wrapText="1" indent="1" readingOrder="1"/>
      <protection locked="0"/>
    </xf>
    <xf numFmtId="165" fontId="26" fillId="0" borderId="3" xfId="0" applyNumberFormat="1" applyFont="1" applyBorder="1" applyAlignment="1" applyProtection="1">
      <alignment horizontal="right" vertical="center" wrapText="1" indent="1" readingOrder="1"/>
      <protection locked="0"/>
    </xf>
    <xf numFmtId="0" fontId="14" fillId="0" borderId="6" xfId="0" applyFont="1" applyBorder="1" applyAlignment="1" applyProtection="1">
      <alignment horizontal="left" vertical="center" wrapText="1" indent="1" readingOrder="1"/>
      <protection locked="0"/>
    </xf>
    <xf numFmtId="0" fontId="20" fillId="0" borderId="6" xfId="0" applyFont="1" applyBorder="1" applyAlignment="1" applyProtection="1">
      <alignment vertical="center" wrapText="1" readingOrder="1"/>
      <protection locked="0"/>
    </xf>
    <xf numFmtId="0" fontId="20" fillId="0" borderId="6" xfId="0" applyFont="1" applyBorder="1" applyAlignment="1" applyProtection="1">
      <alignment horizontal="left" vertical="center" wrapText="1" indent="1" readingOrder="1"/>
      <protection locked="0"/>
    </xf>
    <xf numFmtId="4" fontId="20" fillId="0" borderId="6" xfId="0" applyNumberFormat="1" applyFont="1" applyBorder="1" applyAlignment="1" applyProtection="1">
      <alignment horizontal="right" vertical="center" wrapText="1" indent="1" readingOrder="1"/>
      <protection locked="0"/>
    </xf>
    <xf numFmtId="164" fontId="22" fillId="0" borderId="9" xfId="0" applyNumberFormat="1" applyFont="1" applyFill="1" applyBorder="1" applyAlignment="1" applyProtection="1">
      <alignment horizontal="right" vertical="center" wrapText="1" indent="2"/>
    </xf>
    <xf numFmtId="164" fontId="19" fillId="3" borderId="6" xfId="0" applyNumberFormat="1" applyFont="1" applyFill="1" applyBorder="1" applyAlignment="1" applyProtection="1">
      <alignment horizontal="right" vertical="center" wrapText="1" indent="1" readingOrder="1"/>
      <protection locked="0"/>
    </xf>
    <xf numFmtId="0" fontId="0" fillId="0" borderId="0" xfId="0"/>
    <xf numFmtId="0" fontId="6" fillId="0" borderId="1" xfId="0" quotePrefix="1" applyFont="1" applyBorder="1" applyAlignment="1">
      <alignment horizontal="left" vertical="center" indent="1"/>
    </xf>
    <xf numFmtId="0" fontId="0" fillId="0" borderId="2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20" fillId="3" borderId="1" xfId="0" applyNumberFormat="1" applyFont="1" applyFill="1" applyBorder="1" applyAlignment="1" applyProtection="1">
      <alignment horizontal="left" vertical="center" wrapText="1" indent="1"/>
    </xf>
    <xf numFmtId="0" fontId="20" fillId="3" borderId="2" xfId="0" applyNumberFormat="1" applyFont="1" applyFill="1" applyBorder="1" applyAlignment="1" applyProtection="1">
      <alignment horizontal="left" vertical="center" wrapText="1" indent="1"/>
    </xf>
    <xf numFmtId="0" fontId="20" fillId="3" borderId="4" xfId="0" applyNumberFormat="1" applyFont="1" applyFill="1" applyBorder="1" applyAlignment="1" applyProtection="1">
      <alignment horizontal="left" vertical="center" wrapText="1" indent="1"/>
    </xf>
    <xf numFmtId="0" fontId="20" fillId="0" borderId="1" xfId="0" applyNumberFormat="1" applyFont="1" applyFill="1" applyBorder="1" applyAlignment="1" applyProtection="1">
      <alignment horizontal="left" vertical="center" wrapText="1" indent="1"/>
    </xf>
    <xf numFmtId="0" fontId="20" fillId="0" borderId="2" xfId="0" applyNumberFormat="1" applyFont="1" applyFill="1" applyBorder="1" applyAlignment="1" applyProtection="1">
      <alignment horizontal="left" vertical="center" wrapText="1" indent="1"/>
    </xf>
    <xf numFmtId="0" fontId="20" fillId="0" borderId="4" xfId="0" applyNumberFormat="1" applyFont="1" applyFill="1" applyBorder="1" applyAlignment="1" applyProtection="1">
      <alignment horizontal="left" vertical="center" wrapText="1" indent="1"/>
    </xf>
    <xf numFmtId="0" fontId="20" fillId="0" borderId="1" xfId="0" quotePrefix="1" applyFont="1" applyFill="1" applyBorder="1" applyAlignment="1">
      <alignment horizontal="left" vertical="center" indent="1"/>
    </xf>
    <xf numFmtId="0" fontId="20" fillId="0" borderId="2" xfId="0" applyNumberFormat="1" applyFont="1" applyFill="1" applyBorder="1" applyAlignment="1" applyProtection="1">
      <alignment horizontal="left" vertical="center" indent="1"/>
    </xf>
    <xf numFmtId="0" fontId="8" fillId="0" borderId="0" xfId="0" applyFont="1" applyAlignment="1">
      <alignment wrapText="1"/>
    </xf>
    <xf numFmtId="0" fontId="22" fillId="5" borderId="1" xfId="0" quotePrefix="1" applyFont="1" applyFill="1" applyBorder="1" applyAlignment="1">
      <alignment horizontal="left" vertical="center" wrapText="1" indent="1"/>
    </xf>
    <xf numFmtId="0" fontId="0" fillId="5" borderId="2" xfId="0" applyFont="1" applyFill="1" applyBorder="1" applyAlignment="1">
      <alignment horizontal="left" vertical="center" indent="1"/>
    </xf>
    <xf numFmtId="0" fontId="0" fillId="5" borderId="12" xfId="0" applyFont="1" applyFill="1" applyBorder="1" applyAlignment="1">
      <alignment horizontal="left" vertical="center" indent="1"/>
    </xf>
    <xf numFmtId="0" fontId="3" fillId="5" borderId="1" xfId="0" quotePrefix="1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center" vertical="center" wrapText="1"/>
    </xf>
    <xf numFmtId="0" fontId="3" fillId="5" borderId="12" xfId="0" quotePrefix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wrapText="1"/>
    </xf>
    <xf numFmtId="0" fontId="20" fillId="0" borderId="1" xfId="0" quotePrefix="1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vertical="center" wrapText="1"/>
    </xf>
    <xf numFmtId="0" fontId="22" fillId="3" borderId="1" xfId="0" applyNumberFormat="1" applyFont="1" applyFill="1" applyBorder="1" applyAlignment="1" applyProtection="1">
      <alignment horizontal="left" vertical="center" wrapText="1"/>
    </xf>
    <xf numFmtId="0" fontId="22" fillId="3" borderId="2" xfId="0" applyNumberFormat="1" applyFont="1" applyFill="1" applyBorder="1" applyAlignment="1" applyProtection="1">
      <alignment horizontal="left" vertical="center" wrapText="1"/>
    </xf>
    <xf numFmtId="0" fontId="20" fillId="0" borderId="1" xfId="0" quotePrefix="1" applyNumberFormat="1" applyFont="1" applyFill="1" applyBorder="1" applyAlignment="1" applyProtection="1">
      <alignment horizontal="left" vertical="center" wrapText="1" inden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3" borderId="1" xfId="0" quotePrefix="1" applyNumberFormat="1" applyFont="1" applyFill="1" applyBorder="1" applyAlignment="1" applyProtection="1">
      <alignment horizontal="left" vertical="center" wrapText="1"/>
    </xf>
    <xf numFmtId="0" fontId="20" fillId="3" borderId="2" xfId="0" applyNumberFormat="1" applyFont="1" applyFill="1" applyBorder="1" applyAlignment="1" applyProtection="1">
      <alignment vertical="center" wrapText="1"/>
    </xf>
    <xf numFmtId="0" fontId="20" fillId="0" borderId="1" xfId="0" quotePrefix="1" applyFont="1" applyBorder="1" applyAlignment="1">
      <alignment horizontal="left" vertical="center" indent="1"/>
    </xf>
    <xf numFmtId="0" fontId="22" fillId="5" borderId="1" xfId="0" quotePrefix="1" applyFont="1" applyFill="1" applyBorder="1" applyAlignment="1">
      <alignment horizontal="center" vertical="center" wrapText="1"/>
    </xf>
    <xf numFmtId="0" fontId="22" fillId="5" borderId="2" xfId="0" quotePrefix="1" applyFont="1" applyFill="1" applyBorder="1" applyAlignment="1">
      <alignment horizontal="center" vertical="center" wrapText="1"/>
    </xf>
    <xf numFmtId="0" fontId="22" fillId="5" borderId="12" xfId="0" quotePrefix="1" applyFont="1" applyFill="1" applyBorder="1" applyAlignment="1">
      <alignment horizontal="center" vertical="center" wrapText="1"/>
    </xf>
    <xf numFmtId="0" fontId="20" fillId="3" borderId="1" xfId="0" quotePrefix="1" applyNumberFormat="1" applyFont="1" applyFill="1" applyBorder="1" applyAlignment="1" applyProtection="1">
      <alignment horizontal="left" vertical="center" wrapText="1" indent="1"/>
    </xf>
    <xf numFmtId="0" fontId="19" fillId="7" borderId="10" xfId="0" applyFont="1" applyFill="1" applyBorder="1" applyAlignment="1" applyProtection="1">
      <alignment horizontal="center" vertical="center" wrapText="1" readingOrder="1"/>
      <protection locked="0"/>
    </xf>
    <xf numFmtId="0" fontId="19" fillId="7" borderId="11" xfId="0" applyFont="1" applyFill="1" applyBorder="1" applyAlignment="1" applyProtection="1">
      <alignment horizontal="center" vertical="center" wrapText="1" readingOrder="1"/>
      <protection locked="0"/>
    </xf>
    <xf numFmtId="0" fontId="19" fillId="3" borderId="10" xfId="0" applyFont="1" applyFill="1" applyBorder="1" applyAlignment="1" applyProtection="1">
      <alignment horizontal="left" vertical="center" wrapText="1" indent="1" readingOrder="1"/>
      <protection locked="0"/>
    </xf>
    <xf numFmtId="0" fontId="19" fillId="0" borderId="11" xfId="0" applyFont="1" applyBorder="1" applyAlignment="1">
      <alignment horizontal="left" vertical="center" wrapText="1" indent="1" readingOrder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19" fillId="3" borderId="11" xfId="0" applyFont="1" applyFill="1" applyBorder="1" applyAlignment="1" applyProtection="1">
      <alignment horizontal="left" vertical="center" wrapText="1" indent="1" readingOrder="1"/>
      <protection locked="0"/>
    </xf>
    <xf numFmtId="0" fontId="14" fillId="3" borderId="10" xfId="0" applyFont="1" applyFill="1" applyBorder="1" applyAlignment="1" applyProtection="1">
      <alignment horizontal="left" vertical="center" wrapText="1" indent="1" readingOrder="1"/>
      <protection locked="0"/>
    </xf>
    <xf numFmtId="0" fontId="14" fillId="3" borderId="11" xfId="0" applyFont="1" applyFill="1" applyBorder="1" applyAlignment="1" applyProtection="1">
      <alignment horizontal="left" vertical="center" wrapText="1" indent="1" readingOrder="1"/>
      <protection locked="0"/>
    </xf>
    <xf numFmtId="0" fontId="0" fillId="0" borderId="11" xfId="0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8" borderId="13" xfId="0" applyFont="1" applyFill="1" applyBorder="1" applyAlignment="1" applyProtection="1">
      <alignment horizontal="center" vertical="center" wrapText="1"/>
      <protection locked="0"/>
    </xf>
    <xf numFmtId="0" fontId="19" fillId="8" borderId="14" xfId="0" applyFont="1" applyFill="1" applyBorder="1" applyAlignment="1" applyProtection="1">
      <alignment horizontal="center" vertical="center" wrapText="1"/>
      <protection locked="0"/>
    </xf>
    <xf numFmtId="0" fontId="19" fillId="8" borderId="15" xfId="0" applyFont="1" applyFill="1" applyBorder="1" applyAlignment="1" applyProtection="1">
      <alignment horizontal="center" vertical="center" wrapText="1"/>
      <protection locked="0"/>
    </xf>
    <xf numFmtId="0" fontId="19" fillId="7" borderId="16" xfId="0" applyFont="1" applyFill="1" applyBorder="1" applyAlignment="1" applyProtection="1">
      <alignment horizontal="center" vertical="center" wrapText="1" readingOrder="1"/>
      <protection locked="0"/>
    </xf>
    <xf numFmtId="0" fontId="0" fillId="8" borderId="16" xfId="0" applyFill="1" applyBorder="1" applyAlignment="1">
      <alignment horizontal="center" vertical="center" wrapText="1" readingOrder="1"/>
    </xf>
    <xf numFmtId="0" fontId="0" fillId="8" borderId="11" xfId="0" applyFill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8" borderId="10" xfId="0" applyFont="1" applyFill="1" applyBorder="1" applyAlignment="1" applyProtection="1">
      <alignment horizontal="center" vertical="center" wrapText="1" readingOrder="1"/>
      <protection locked="0"/>
    </xf>
    <xf numFmtId="0" fontId="19" fillId="8" borderId="1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00000000-0005-0000-0000-000001000000}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DDFFDD"/>
      <color rgb="FFCCFFCC"/>
      <color rgb="FFDBECD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topLeftCell="A7" workbookViewId="0">
      <selection activeCell="H14" sqref="H14"/>
    </sheetView>
  </sheetViews>
  <sheetFormatPr defaultRowHeight="15" x14ac:dyDescent="0.25"/>
  <cols>
    <col min="5" max="5" width="26.5703125" customWidth="1"/>
    <col min="6" max="6" width="22.42578125" customWidth="1"/>
    <col min="7" max="8" width="20.7109375" customWidth="1"/>
    <col min="9" max="10" width="14.7109375" customWidth="1"/>
  </cols>
  <sheetData>
    <row r="1" spans="1:10" ht="15.75" x14ac:dyDescent="0.25">
      <c r="A1" s="12" t="s">
        <v>62</v>
      </c>
      <c r="B1" s="30"/>
      <c r="C1" s="30"/>
      <c r="D1" s="30"/>
      <c r="E1" s="30"/>
    </row>
    <row r="2" spans="1:10" ht="15.75" x14ac:dyDescent="0.25">
      <c r="A2" s="12" t="s">
        <v>65</v>
      </c>
      <c r="B2" s="30"/>
      <c r="C2" s="30"/>
      <c r="D2" s="30"/>
      <c r="E2" s="30"/>
    </row>
    <row r="3" spans="1:10" ht="15.75" x14ac:dyDescent="0.25">
      <c r="A3" s="12" t="s">
        <v>63</v>
      </c>
      <c r="B3" s="30"/>
      <c r="C3" s="30"/>
      <c r="D3" s="30"/>
      <c r="E3" s="30"/>
    </row>
    <row r="4" spans="1:10" ht="15.75" x14ac:dyDescent="0.25">
      <c r="A4" s="12" t="s">
        <v>66</v>
      </c>
      <c r="B4" s="30"/>
      <c r="C4" s="30"/>
      <c r="D4" s="30"/>
      <c r="E4" s="30"/>
    </row>
    <row r="5" spans="1:10" ht="15.75" x14ac:dyDescent="0.25">
      <c r="A5" s="12" t="s">
        <v>67</v>
      </c>
      <c r="B5" s="30"/>
      <c r="C5" s="30"/>
      <c r="D5" s="30"/>
      <c r="E5" s="30"/>
    </row>
    <row r="6" spans="1:10" ht="15.75" x14ac:dyDescent="0.25">
      <c r="A6" s="12"/>
    </row>
    <row r="7" spans="1:10" ht="42" customHeight="1" x14ac:dyDescent="0.25">
      <c r="A7" s="136" t="s">
        <v>290</v>
      </c>
      <c r="B7" s="136"/>
      <c r="C7" s="136"/>
      <c r="D7" s="136"/>
      <c r="E7" s="136"/>
      <c r="F7" s="136"/>
      <c r="G7" s="136"/>
      <c r="H7" s="136"/>
      <c r="I7" s="136"/>
    </row>
    <row r="8" spans="1:10" ht="21" customHeight="1" x14ac:dyDescent="0.25">
      <c r="A8" s="137" t="s">
        <v>21</v>
      </c>
      <c r="B8" s="137"/>
      <c r="C8" s="137"/>
      <c r="D8" s="137"/>
      <c r="E8" s="137"/>
      <c r="F8" s="137"/>
      <c r="G8" s="137"/>
      <c r="H8" s="137"/>
      <c r="I8" s="138"/>
    </row>
    <row r="9" spans="1:10" ht="15.75" x14ac:dyDescent="0.25">
      <c r="A9" s="13"/>
      <c r="B9" s="13"/>
      <c r="C9" s="13"/>
      <c r="D9" s="13"/>
      <c r="E9" s="13"/>
      <c r="F9" s="13"/>
      <c r="G9" s="13"/>
      <c r="H9" s="13"/>
      <c r="I9" s="15"/>
    </row>
    <row r="10" spans="1:10" ht="18" customHeight="1" x14ac:dyDescent="0.25">
      <c r="A10" s="137" t="s">
        <v>27</v>
      </c>
      <c r="B10" s="147"/>
      <c r="C10" s="147"/>
      <c r="D10" s="147"/>
      <c r="E10" s="147"/>
      <c r="F10" s="147"/>
      <c r="G10" s="147"/>
      <c r="H10" s="147"/>
      <c r="I10" s="147"/>
    </row>
    <row r="11" spans="1:10" ht="9.9499999999999993" customHeight="1" x14ac:dyDescent="0.25">
      <c r="A11" s="1"/>
      <c r="B11" s="2"/>
      <c r="C11" s="2"/>
      <c r="D11" s="2"/>
      <c r="E11" s="4"/>
      <c r="F11" s="4"/>
      <c r="G11" s="5"/>
      <c r="H11" s="5"/>
      <c r="I11" s="7"/>
    </row>
    <row r="12" spans="1:10" ht="50.25" customHeight="1" x14ac:dyDescent="0.25">
      <c r="A12" s="148" t="s">
        <v>242</v>
      </c>
      <c r="B12" s="149"/>
      <c r="C12" s="149"/>
      <c r="D12" s="149"/>
      <c r="E12" s="150"/>
      <c r="F12" s="66" t="s">
        <v>277</v>
      </c>
      <c r="G12" s="66" t="s">
        <v>291</v>
      </c>
      <c r="H12" s="66" t="s">
        <v>292</v>
      </c>
      <c r="I12" s="66" t="s">
        <v>293</v>
      </c>
      <c r="J12" s="66" t="s">
        <v>294</v>
      </c>
    </row>
    <row r="13" spans="1:10" s="22" customFormat="1" ht="13.5" customHeight="1" x14ac:dyDescent="0.2">
      <c r="A13" s="151" t="s">
        <v>70</v>
      </c>
      <c r="B13" s="152"/>
      <c r="C13" s="152"/>
      <c r="D13" s="152"/>
      <c r="E13" s="153"/>
      <c r="F13" s="112" t="s">
        <v>71</v>
      </c>
      <c r="G13" s="112" t="s">
        <v>72</v>
      </c>
      <c r="H13" s="112" t="s">
        <v>73</v>
      </c>
      <c r="I13" s="112" t="s">
        <v>240</v>
      </c>
      <c r="J13" s="112" t="s">
        <v>241</v>
      </c>
    </row>
    <row r="14" spans="1:10" ht="24.95" customHeight="1" x14ac:dyDescent="0.25">
      <c r="A14" s="139" t="s">
        <v>0</v>
      </c>
      <c r="B14" s="140"/>
      <c r="C14" s="140"/>
      <c r="D14" s="140"/>
      <c r="E14" s="141"/>
      <c r="F14" s="67">
        <f>F15+F16+F17</f>
        <v>903546.17999999993</v>
      </c>
      <c r="G14" s="67">
        <f>G15+G16+G17</f>
        <v>1999480</v>
      </c>
      <c r="H14" s="67">
        <f>H15+H16+H17</f>
        <v>896043.3</v>
      </c>
      <c r="I14" s="68">
        <f>H14/F14*100</f>
        <v>99.16961853571226</v>
      </c>
      <c r="J14" s="68">
        <f>H14/G14*100</f>
        <v>44.813816592314005</v>
      </c>
    </row>
    <row r="15" spans="1:10" ht="24.95" customHeight="1" x14ac:dyDescent="0.25">
      <c r="A15" s="142" t="s">
        <v>1</v>
      </c>
      <c r="B15" s="143"/>
      <c r="C15" s="143"/>
      <c r="D15" s="143"/>
      <c r="E15" s="144"/>
      <c r="F15" s="69">
        <v>858288.94</v>
      </c>
      <c r="G15" s="69">
        <v>1975480</v>
      </c>
      <c r="H15" s="69">
        <v>896043.3</v>
      </c>
      <c r="I15" s="130">
        <f t="shared" ref="I15:I17" si="0">H15/F15*100</f>
        <v>104.39879372091177</v>
      </c>
      <c r="J15" s="70">
        <f>H15/G15*100</f>
        <v>45.358257233684981</v>
      </c>
    </row>
    <row r="16" spans="1:10" ht="24.95" customHeight="1" x14ac:dyDescent="0.25">
      <c r="A16" s="145" t="s">
        <v>2</v>
      </c>
      <c r="B16" s="146"/>
      <c r="C16" s="146"/>
      <c r="D16" s="146"/>
      <c r="E16" s="146"/>
      <c r="F16" s="69">
        <v>0</v>
      </c>
      <c r="G16" s="69">
        <v>0</v>
      </c>
      <c r="H16" s="69">
        <v>0</v>
      </c>
      <c r="I16" s="130">
        <v>0</v>
      </c>
      <c r="J16" s="70">
        <v>0</v>
      </c>
    </row>
    <row r="17" spans="1:10" s="120" customFormat="1" ht="24.95" customHeight="1" x14ac:dyDescent="0.25">
      <c r="A17" s="133" t="s">
        <v>281</v>
      </c>
      <c r="B17" s="134"/>
      <c r="C17" s="134"/>
      <c r="D17" s="134"/>
      <c r="E17" s="135"/>
      <c r="F17" s="69">
        <v>45257.24</v>
      </c>
      <c r="G17" s="69">
        <v>24000</v>
      </c>
      <c r="H17" s="69">
        <v>0</v>
      </c>
      <c r="I17" s="130">
        <f t="shared" si="0"/>
        <v>0</v>
      </c>
      <c r="J17" s="70">
        <f t="shared" ref="J17" si="1">H17/G17*100</f>
        <v>0</v>
      </c>
    </row>
    <row r="18" spans="1:10" ht="24.95" customHeight="1" x14ac:dyDescent="0.25">
      <c r="A18" s="71" t="s">
        <v>3</v>
      </c>
      <c r="B18" s="72"/>
      <c r="C18" s="72"/>
      <c r="D18" s="72"/>
      <c r="E18" s="72"/>
      <c r="F18" s="73">
        <f>F19+F20</f>
        <v>979869.04</v>
      </c>
      <c r="G18" s="73">
        <f>G19+G20</f>
        <v>1999480</v>
      </c>
      <c r="H18" s="73">
        <f t="shared" ref="H18" si="2">H19+H20</f>
        <v>893523.84000000008</v>
      </c>
      <c r="I18" s="74">
        <f>H18/F18*100</f>
        <v>91.188087746909531</v>
      </c>
      <c r="J18" s="74">
        <f>H18/G18*100</f>
        <v>44.687810830816019</v>
      </c>
    </row>
    <row r="19" spans="1:10" ht="24.95" customHeight="1" x14ac:dyDescent="0.25">
      <c r="A19" s="160" t="s">
        <v>4</v>
      </c>
      <c r="B19" s="143"/>
      <c r="C19" s="143"/>
      <c r="D19" s="143"/>
      <c r="E19" s="143"/>
      <c r="F19" s="69">
        <v>979356.06</v>
      </c>
      <c r="G19" s="69">
        <v>1961580</v>
      </c>
      <c r="H19" s="69">
        <v>889960.53</v>
      </c>
      <c r="I19" s="70">
        <f t="shared" ref="I19:I20" si="3">H19/F19*100</f>
        <v>90.872009307830297</v>
      </c>
      <c r="J19" s="70">
        <f t="shared" ref="J19:J20" si="4">H19/G19*100</f>
        <v>45.369576056036458</v>
      </c>
    </row>
    <row r="20" spans="1:10" ht="24.95" customHeight="1" x14ac:dyDescent="0.25">
      <c r="A20" s="165" t="s">
        <v>5</v>
      </c>
      <c r="B20" s="146"/>
      <c r="C20" s="146"/>
      <c r="D20" s="146"/>
      <c r="E20" s="146"/>
      <c r="F20" s="75">
        <v>512.98</v>
      </c>
      <c r="G20" s="75">
        <v>37900</v>
      </c>
      <c r="H20" s="75">
        <v>3563.31</v>
      </c>
      <c r="I20" s="70">
        <f t="shared" si="3"/>
        <v>694.62942025030213</v>
      </c>
      <c r="J20" s="70">
        <f t="shared" si="4"/>
        <v>9.4018733509234824</v>
      </c>
    </row>
    <row r="21" spans="1:10" ht="24.95" customHeight="1" x14ac:dyDescent="0.25">
      <c r="A21" s="169" t="s">
        <v>6</v>
      </c>
      <c r="B21" s="140"/>
      <c r="C21" s="140"/>
      <c r="D21" s="140"/>
      <c r="E21" s="140"/>
      <c r="F21" s="76">
        <f t="shared" ref="F21" si="5">F14-F18</f>
        <v>-76322.860000000102</v>
      </c>
      <c r="G21" s="76">
        <f t="shared" ref="G21:H21" si="6">G14-G18</f>
        <v>0</v>
      </c>
      <c r="H21" s="76">
        <f t="shared" si="6"/>
        <v>2519.4599999999627</v>
      </c>
      <c r="I21" s="74"/>
      <c r="J21" s="74"/>
    </row>
    <row r="22" spans="1:10" ht="24.95" customHeight="1" x14ac:dyDescent="0.25">
      <c r="A22" s="77"/>
      <c r="B22" s="78"/>
      <c r="C22" s="78"/>
      <c r="D22" s="78"/>
      <c r="E22" s="78"/>
      <c r="F22" s="78"/>
      <c r="G22" s="78"/>
      <c r="H22" s="78"/>
      <c r="I22" s="79"/>
      <c r="J22" s="9"/>
    </row>
    <row r="23" spans="1:10" ht="24.95" customHeight="1" x14ac:dyDescent="0.25">
      <c r="A23" s="154" t="s">
        <v>28</v>
      </c>
      <c r="B23" s="155"/>
      <c r="C23" s="155"/>
      <c r="D23" s="155"/>
      <c r="E23" s="155"/>
      <c r="F23" s="155"/>
      <c r="G23" s="155"/>
      <c r="H23" s="155"/>
      <c r="I23" s="155"/>
      <c r="J23" s="9"/>
    </row>
    <row r="24" spans="1:10" ht="9.9499999999999993" customHeight="1" x14ac:dyDescent="0.25">
      <c r="A24" s="77"/>
      <c r="B24" s="78"/>
      <c r="C24" s="78"/>
      <c r="D24" s="78"/>
      <c r="E24" s="78"/>
      <c r="F24" s="78"/>
      <c r="G24" s="78"/>
      <c r="H24" s="78"/>
      <c r="I24" s="79"/>
      <c r="J24" s="9"/>
    </row>
    <row r="25" spans="1:10" ht="41.25" customHeight="1" x14ac:dyDescent="0.25">
      <c r="A25" s="148" t="s">
        <v>242</v>
      </c>
      <c r="B25" s="149"/>
      <c r="C25" s="149"/>
      <c r="D25" s="149"/>
      <c r="E25" s="150"/>
      <c r="F25" s="66" t="s">
        <v>276</v>
      </c>
      <c r="G25" s="66" t="s">
        <v>278</v>
      </c>
      <c r="H25" s="66" t="s">
        <v>277</v>
      </c>
      <c r="I25" s="66" t="s">
        <v>279</v>
      </c>
      <c r="J25" s="66" t="s">
        <v>280</v>
      </c>
    </row>
    <row r="26" spans="1:10" s="9" customFormat="1" ht="13.5" customHeight="1" x14ac:dyDescent="0.25">
      <c r="A26" s="166" t="s">
        <v>70</v>
      </c>
      <c r="B26" s="167"/>
      <c r="C26" s="167"/>
      <c r="D26" s="167"/>
      <c r="E26" s="168"/>
      <c r="F26" s="66" t="s">
        <v>71</v>
      </c>
      <c r="G26" s="66" t="s">
        <v>72</v>
      </c>
      <c r="H26" s="66" t="s">
        <v>73</v>
      </c>
      <c r="I26" s="66" t="s">
        <v>240</v>
      </c>
      <c r="J26" s="66" t="s">
        <v>241</v>
      </c>
    </row>
    <row r="27" spans="1:10" ht="24.95" customHeight="1" x14ac:dyDescent="0.25">
      <c r="A27" s="161" t="s">
        <v>8</v>
      </c>
      <c r="B27" s="162"/>
      <c r="C27" s="162"/>
      <c r="D27" s="162"/>
      <c r="E27" s="162"/>
      <c r="F27" s="80">
        <v>0</v>
      </c>
      <c r="G27" s="81">
        <v>0</v>
      </c>
      <c r="H27" s="81">
        <v>0</v>
      </c>
      <c r="I27" s="81">
        <v>0</v>
      </c>
      <c r="J27" s="82">
        <v>0</v>
      </c>
    </row>
    <row r="28" spans="1:10" ht="24.95" customHeight="1" x14ac:dyDescent="0.25">
      <c r="A28" s="161" t="s">
        <v>9</v>
      </c>
      <c r="B28" s="157"/>
      <c r="C28" s="157"/>
      <c r="D28" s="157"/>
      <c r="E28" s="157"/>
      <c r="F28" s="80">
        <v>0</v>
      </c>
      <c r="G28" s="81">
        <v>0</v>
      </c>
      <c r="H28" s="81">
        <v>0</v>
      </c>
      <c r="I28" s="81">
        <v>0</v>
      </c>
      <c r="J28" s="82">
        <v>0</v>
      </c>
    </row>
    <row r="29" spans="1:10" ht="24.95" customHeight="1" x14ac:dyDescent="0.25">
      <c r="A29" s="163" t="s">
        <v>10</v>
      </c>
      <c r="B29" s="164"/>
      <c r="C29" s="164"/>
      <c r="D29" s="164"/>
      <c r="E29" s="164"/>
      <c r="F29" s="83">
        <v>0</v>
      </c>
      <c r="G29" s="84">
        <v>0</v>
      </c>
      <c r="H29" s="84">
        <v>0</v>
      </c>
      <c r="I29" s="84">
        <v>0</v>
      </c>
      <c r="J29" s="85">
        <v>0</v>
      </c>
    </row>
    <row r="30" spans="1:10" ht="24.95" customHeight="1" x14ac:dyDescent="0.25">
      <c r="A30" s="86"/>
      <c r="B30" s="78"/>
      <c r="C30" s="78"/>
      <c r="D30" s="78"/>
      <c r="E30" s="78"/>
      <c r="F30" s="78"/>
      <c r="G30" s="78"/>
      <c r="H30" s="78"/>
      <c r="I30" s="79"/>
      <c r="J30" s="87"/>
    </row>
    <row r="31" spans="1:10" ht="24.95" customHeight="1" x14ac:dyDescent="0.25">
      <c r="A31" s="154" t="s">
        <v>33</v>
      </c>
      <c r="B31" s="155"/>
      <c r="C31" s="155"/>
      <c r="D31" s="155"/>
      <c r="E31" s="155"/>
      <c r="F31" s="155"/>
      <c r="G31" s="155"/>
      <c r="H31" s="155"/>
      <c r="I31" s="155"/>
      <c r="J31" s="88"/>
    </row>
    <row r="32" spans="1:10" ht="9.9499999999999993" customHeight="1" x14ac:dyDescent="0.25">
      <c r="A32" s="86"/>
      <c r="B32" s="78"/>
      <c r="C32" s="78"/>
      <c r="D32" s="78"/>
      <c r="E32" s="78"/>
      <c r="F32" s="78"/>
      <c r="G32" s="78"/>
      <c r="H32" s="78"/>
      <c r="I32" s="79"/>
      <c r="J32" s="89"/>
    </row>
    <row r="33" spans="1:10" ht="46.5" customHeight="1" x14ac:dyDescent="0.25">
      <c r="A33" s="148" t="s">
        <v>242</v>
      </c>
      <c r="B33" s="149"/>
      <c r="C33" s="149"/>
      <c r="D33" s="149"/>
      <c r="E33" s="150"/>
      <c r="F33" s="66" t="s">
        <v>276</v>
      </c>
      <c r="G33" s="66" t="s">
        <v>278</v>
      </c>
      <c r="H33" s="66" t="s">
        <v>277</v>
      </c>
      <c r="I33" s="66" t="s">
        <v>279</v>
      </c>
      <c r="J33" s="66" t="s">
        <v>280</v>
      </c>
    </row>
    <row r="34" spans="1:10" s="22" customFormat="1" ht="16.5" customHeight="1" x14ac:dyDescent="0.2">
      <c r="A34" s="151" t="s">
        <v>70</v>
      </c>
      <c r="B34" s="152"/>
      <c r="C34" s="152"/>
      <c r="D34" s="152"/>
      <c r="E34" s="153"/>
      <c r="F34" s="112" t="s">
        <v>71</v>
      </c>
      <c r="G34" s="112" t="s">
        <v>72</v>
      </c>
      <c r="H34" s="112" t="s">
        <v>73</v>
      </c>
      <c r="I34" s="112" t="s">
        <v>240</v>
      </c>
      <c r="J34" s="112" t="s">
        <v>241</v>
      </c>
    </row>
    <row r="35" spans="1:10" ht="32.25" customHeight="1" x14ac:dyDescent="0.25">
      <c r="A35" s="158" t="s">
        <v>29</v>
      </c>
      <c r="B35" s="159"/>
      <c r="C35" s="159"/>
      <c r="D35" s="159"/>
      <c r="E35" s="159"/>
      <c r="F35" s="85">
        <v>0</v>
      </c>
      <c r="G35" s="84">
        <v>0</v>
      </c>
      <c r="H35" s="84">
        <v>0</v>
      </c>
      <c r="I35" s="84">
        <v>0</v>
      </c>
      <c r="J35" s="85">
        <v>0</v>
      </c>
    </row>
    <row r="36" spans="1:10" ht="30.75" customHeight="1" x14ac:dyDescent="0.25">
      <c r="A36" s="158" t="s">
        <v>7</v>
      </c>
      <c r="B36" s="159"/>
      <c r="C36" s="159"/>
      <c r="D36" s="159"/>
      <c r="E36" s="159"/>
      <c r="F36" s="85">
        <v>0</v>
      </c>
      <c r="G36" s="84">
        <v>0</v>
      </c>
      <c r="H36" s="84">
        <v>0</v>
      </c>
      <c r="I36" s="84">
        <v>0</v>
      </c>
      <c r="J36" s="85">
        <v>0</v>
      </c>
    </row>
    <row r="37" spans="1:10" ht="24.95" customHeight="1" x14ac:dyDescent="0.25">
      <c r="A37" s="9"/>
      <c r="B37" s="9"/>
      <c r="C37" s="9"/>
      <c r="D37" s="9"/>
      <c r="E37" s="9"/>
      <c r="F37" s="31"/>
      <c r="G37" s="31"/>
      <c r="H37" s="31"/>
      <c r="I37" s="31"/>
      <c r="J37" s="90"/>
    </row>
    <row r="38" spans="1:10" ht="24.95" customHeight="1" x14ac:dyDescent="0.25">
      <c r="A38" s="156" t="s">
        <v>11</v>
      </c>
      <c r="B38" s="157"/>
      <c r="C38" s="157"/>
      <c r="D38" s="157"/>
      <c r="E38" s="157"/>
      <c r="F38" s="91">
        <v>0</v>
      </c>
      <c r="G38" s="92">
        <v>0</v>
      </c>
      <c r="H38" s="92">
        <v>0</v>
      </c>
      <c r="I38" s="92">
        <v>0</v>
      </c>
      <c r="J38" s="82">
        <v>0</v>
      </c>
    </row>
    <row r="39" spans="1:10" ht="8.25" customHeight="1" x14ac:dyDescent="0.25"/>
  </sheetData>
  <mergeCells count="24">
    <mergeCell ref="A31:I31"/>
    <mergeCell ref="A38:E38"/>
    <mergeCell ref="A35:E35"/>
    <mergeCell ref="A36:E36"/>
    <mergeCell ref="A19:E19"/>
    <mergeCell ref="A27:E27"/>
    <mergeCell ref="A28:E28"/>
    <mergeCell ref="A29:E29"/>
    <mergeCell ref="A23:I23"/>
    <mergeCell ref="A20:E20"/>
    <mergeCell ref="A25:E25"/>
    <mergeCell ref="A26:E26"/>
    <mergeCell ref="A34:E34"/>
    <mergeCell ref="A33:E33"/>
    <mergeCell ref="A21:E21"/>
    <mergeCell ref="A17:E17"/>
    <mergeCell ref="A7:I7"/>
    <mergeCell ref="A8:I8"/>
    <mergeCell ref="A14:E14"/>
    <mergeCell ref="A15:E15"/>
    <mergeCell ref="A16:E16"/>
    <mergeCell ref="A10:I10"/>
    <mergeCell ref="A12:E12"/>
    <mergeCell ref="A13:E13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7"/>
  <sheetViews>
    <sheetView workbookViewId="0">
      <selection activeCell="G11" sqref="G11"/>
    </sheetView>
  </sheetViews>
  <sheetFormatPr defaultColWidth="12.7109375" defaultRowHeight="15" x14ac:dyDescent="0.25"/>
  <cols>
    <col min="1" max="1" width="8.7109375" customWidth="1"/>
    <col min="2" max="2" width="52.7109375" customWidth="1"/>
    <col min="3" max="3" width="4.85546875" hidden="1" customWidth="1"/>
    <col min="4" max="4" width="20.7109375" style="101" customWidth="1"/>
    <col min="5" max="6" width="20.7109375" customWidth="1"/>
    <col min="7" max="8" width="14.7109375" customWidth="1"/>
    <col min="9" max="9" width="0" hidden="1" customWidth="1"/>
    <col min="257" max="257" width="7.7109375" customWidth="1"/>
    <col min="258" max="258" width="37.5703125" customWidth="1"/>
    <col min="259" max="259" width="17.5703125" customWidth="1"/>
    <col min="260" max="260" width="15.42578125" customWidth="1"/>
    <col min="261" max="261" width="17.140625" customWidth="1"/>
    <col min="262" max="262" width="0.140625" customWidth="1"/>
    <col min="263" max="263" width="16.5703125" customWidth="1"/>
    <col min="264" max="264" width="14.42578125" customWidth="1"/>
    <col min="265" max="265" width="0" hidden="1" customWidth="1"/>
    <col min="513" max="513" width="7.7109375" customWidth="1"/>
    <col min="514" max="514" width="37.5703125" customWidth="1"/>
    <col min="515" max="515" width="17.5703125" customWidth="1"/>
    <col min="516" max="516" width="15.42578125" customWidth="1"/>
    <col min="517" max="517" width="17.140625" customWidth="1"/>
    <col min="518" max="518" width="0.140625" customWidth="1"/>
    <col min="519" max="519" width="16.5703125" customWidth="1"/>
    <col min="520" max="520" width="14.42578125" customWidth="1"/>
    <col min="521" max="521" width="0" hidden="1" customWidth="1"/>
    <col min="769" max="769" width="7.7109375" customWidth="1"/>
    <col min="770" max="770" width="37.5703125" customWidth="1"/>
    <col min="771" max="771" width="17.5703125" customWidth="1"/>
    <col min="772" max="772" width="15.42578125" customWidth="1"/>
    <col min="773" max="773" width="17.140625" customWidth="1"/>
    <col min="774" max="774" width="0.140625" customWidth="1"/>
    <col min="775" max="775" width="16.5703125" customWidth="1"/>
    <col min="776" max="776" width="14.42578125" customWidth="1"/>
    <col min="777" max="777" width="0" hidden="1" customWidth="1"/>
    <col min="1025" max="1025" width="7.7109375" customWidth="1"/>
    <col min="1026" max="1026" width="37.5703125" customWidth="1"/>
    <col min="1027" max="1027" width="17.5703125" customWidth="1"/>
    <col min="1028" max="1028" width="15.42578125" customWidth="1"/>
    <col min="1029" max="1029" width="17.140625" customWidth="1"/>
    <col min="1030" max="1030" width="0.140625" customWidth="1"/>
    <col min="1031" max="1031" width="16.5703125" customWidth="1"/>
    <col min="1032" max="1032" width="14.42578125" customWidth="1"/>
    <col min="1033" max="1033" width="0" hidden="1" customWidth="1"/>
    <col min="1281" max="1281" width="7.7109375" customWidth="1"/>
    <col min="1282" max="1282" width="37.5703125" customWidth="1"/>
    <col min="1283" max="1283" width="17.5703125" customWidth="1"/>
    <col min="1284" max="1284" width="15.42578125" customWidth="1"/>
    <col min="1285" max="1285" width="17.140625" customWidth="1"/>
    <col min="1286" max="1286" width="0.140625" customWidth="1"/>
    <col min="1287" max="1287" width="16.5703125" customWidth="1"/>
    <col min="1288" max="1288" width="14.42578125" customWidth="1"/>
    <col min="1289" max="1289" width="0" hidden="1" customWidth="1"/>
    <col min="1537" max="1537" width="7.7109375" customWidth="1"/>
    <col min="1538" max="1538" width="37.5703125" customWidth="1"/>
    <col min="1539" max="1539" width="17.5703125" customWidth="1"/>
    <col min="1540" max="1540" width="15.42578125" customWidth="1"/>
    <col min="1541" max="1541" width="17.140625" customWidth="1"/>
    <col min="1542" max="1542" width="0.140625" customWidth="1"/>
    <col min="1543" max="1543" width="16.5703125" customWidth="1"/>
    <col min="1544" max="1544" width="14.42578125" customWidth="1"/>
    <col min="1545" max="1545" width="0" hidden="1" customWidth="1"/>
    <col min="1793" max="1793" width="7.7109375" customWidth="1"/>
    <col min="1794" max="1794" width="37.5703125" customWidth="1"/>
    <col min="1795" max="1795" width="17.5703125" customWidth="1"/>
    <col min="1796" max="1796" width="15.42578125" customWidth="1"/>
    <col min="1797" max="1797" width="17.140625" customWidth="1"/>
    <col min="1798" max="1798" width="0.140625" customWidth="1"/>
    <col min="1799" max="1799" width="16.5703125" customWidth="1"/>
    <col min="1800" max="1800" width="14.42578125" customWidth="1"/>
    <col min="1801" max="1801" width="0" hidden="1" customWidth="1"/>
    <col min="2049" max="2049" width="7.7109375" customWidth="1"/>
    <col min="2050" max="2050" width="37.5703125" customWidth="1"/>
    <col min="2051" max="2051" width="17.5703125" customWidth="1"/>
    <col min="2052" max="2052" width="15.42578125" customWidth="1"/>
    <col min="2053" max="2053" width="17.140625" customWidth="1"/>
    <col min="2054" max="2054" width="0.140625" customWidth="1"/>
    <col min="2055" max="2055" width="16.5703125" customWidth="1"/>
    <col min="2056" max="2056" width="14.42578125" customWidth="1"/>
    <col min="2057" max="2057" width="0" hidden="1" customWidth="1"/>
    <col min="2305" max="2305" width="7.7109375" customWidth="1"/>
    <col min="2306" max="2306" width="37.5703125" customWidth="1"/>
    <col min="2307" max="2307" width="17.5703125" customWidth="1"/>
    <col min="2308" max="2308" width="15.42578125" customWidth="1"/>
    <col min="2309" max="2309" width="17.140625" customWidth="1"/>
    <col min="2310" max="2310" width="0.140625" customWidth="1"/>
    <col min="2311" max="2311" width="16.5703125" customWidth="1"/>
    <col min="2312" max="2312" width="14.42578125" customWidth="1"/>
    <col min="2313" max="2313" width="0" hidden="1" customWidth="1"/>
    <col min="2561" max="2561" width="7.7109375" customWidth="1"/>
    <col min="2562" max="2562" width="37.5703125" customWidth="1"/>
    <col min="2563" max="2563" width="17.5703125" customWidth="1"/>
    <col min="2564" max="2564" width="15.42578125" customWidth="1"/>
    <col min="2565" max="2565" width="17.140625" customWidth="1"/>
    <col min="2566" max="2566" width="0.140625" customWidth="1"/>
    <col min="2567" max="2567" width="16.5703125" customWidth="1"/>
    <col min="2568" max="2568" width="14.42578125" customWidth="1"/>
    <col min="2569" max="2569" width="0" hidden="1" customWidth="1"/>
    <col min="2817" max="2817" width="7.7109375" customWidth="1"/>
    <col min="2818" max="2818" width="37.5703125" customWidth="1"/>
    <col min="2819" max="2819" width="17.5703125" customWidth="1"/>
    <col min="2820" max="2820" width="15.42578125" customWidth="1"/>
    <col min="2821" max="2821" width="17.140625" customWidth="1"/>
    <col min="2822" max="2822" width="0.140625" customWidth="1"/>
    <col min="2823" max="2823" width="16.5703125" customWidth="1"/>
    <col min="2824" max="2824" width="14.42578125" customWidth="1"/>
    <col min="2825" max="2825" width="0" hidden="1" customWidth="1"/>
    <col min="3073" max="3073" width="7.7109375" customWidth="1"/>
    <col min="3074" max="3074" width="37.5703125" customWidth="1"/>
    <col min="3075" max="3075" width="17.5703125" customWidth="1"/>
    <col min="3076" max="3076" width="15.42578125" customWidth="1"/>
    <col min="3077" max="3077" width="17.140625" customWidth="1"/>
    <col min="3078" max="3078" width="0.140625" customWidth="1"/>
    <col min="3079" max="3079" width="16.5703125" customWidth="1"/>
    <col min="3080" max="3080" width="14.42578125" customWidth="1"/>
    <col min="3081" max="3081" width="0" hidden="1" customWidth="1"/>
    <col min="3329" max="3329" width="7.7109375" customWidth="1"/>
    <col min="3330" max="3330" width="37.5703125" customWidth="1"/>
    <col min="3331" max="3331" width="17.5703125" customWidth="1"/>
    <col min="3332" max="3332" width="15.42578125" customWidth="1"/>
    <col min="3333" max="3333" width="17.140625" customWidth="1"/>
    <col min="3334" max="3334" width="0.140625" customWidth="1"/>
    <col min="3335" max="3335" width="16.5703125" customWidth="1"/>
    <col min="3336" max="3336" width="14.42578125" customWidth="1"/>
    <col min="3337" max="3337" width="0" hidden="1" customWidth="1"/>
    <col min="3585" max="3585" width="7.7109375" customWidth="1"/>
    <col min="3586" max="3586" width="37.5703125" customWidth="1"/>
    <col min="3587" max="3587" width="17.5703125" customWidth="1"/>
    <col min="3588" max="3588" width="15.42578125" customWidth="1"/>
    <col min="3589" max="3589" width="17.140625" customWidth="1"/>
    <col min="3590" max="3590" width="0.140625" customWidth="1"/>
    <col min="3591" max="3591" width="16.5703125" customWidth="1"/>
    <col min="3592" max="3592" width="14.42578125" customWidth="1"/>
    <col min="3593" max="3593" width="0" hidden="1" customWidth="1"/>
    <col min="3841" max="3841" width="7.7109375" customWidth="1"/>
    <col min="3842" max="3842" width="37.5703125" customWidth="1"/>
    <col min="3843" max="3843" width="17.5703125" customWidth="1"/>
    <col min="3844" max="3844" width="15.42578125" customWidth="1"/>
    <col min="3845" max="3845" width="17.140625" customWidth="1"/>
    <col min="3846" max="3846" width="0.140625" customWidth="1"/>
    <col min="3847" max="3847" width="16.5703125" customWidth="1"/>
    <col min="3848" max="3848" width="14.42578125" customWidth="1"/>
    <col min="3849" max="3849" width="0" hidden="1" customWidth="1"/>
    <col min="4097" max="4097" width="7.7109375" customWidth="1"/>
    <col min="4098" max="4098" width="37.5703125" customWidth="1"/>
    <col min="4099" max="4099" width="17.5703125" customWidth="1"/>
    <col min="4100" max="4100" width="15.42578125" customWidth="1"/>
    <col min="4101" max="4101" width="17.140625" customWidth="1"/>
    <col min="4102" max="4102" width="0.140625" customWidth="1"/>
    <col min="4103" max="4103" width="16.5703125" customWidth="1"/>
    <col min="4104" max="4104" width="14.42578125" customWidth="1"/>
    <col min="4105" max="4105" width="0" hidden="1" customWidth="1"/>
    <col min="4353" max="4353" width="7.7109375" customWidth="1"/>
    <col min="4354" max="4354" width="37.5703125" customWidth="1"/>
    <col min="4355" max="4355" width="17.5703125" customWidth="1"/>
    <col min="4356" max="4356" width="15.42578125" customWidth="1"/>
    <col min="4357" max="4357" width="17.140625" customWidth="1"/>
    <col min="4358" max="4358" width="0.140625" customWidth="1"/>
    <col min="4359" max="4359" width="16.5703125" customWidth="1"/>
    <col min="4360" max="4360" width="14.42578125" customWidth="1"/>
    <col min="4361" max="4361" width="0" hidden="1" customWidth="1"/>
    <col min="4609" max="4609" width="7.7109375" customWidth="1"/>
    <col min="4610" max="4610" width="37.5703125" customWidth="1"/>
    <col min="4611" max="4611" width="17.5703125" customWidth="1"/>
    <col min="4612" max="4612" width="15.42578125" customWidth="1"/>
    <col min="4613" max="4613" width="17.140625" customWidth="1"/>
    <col min="4614" max="4614" width="0.140625" customWidth="1"/>
    <col min="4615" max="4615" width="16.5703125" customWidth="1"/>
    <col min="4616" max="4616" width="14.42578125" customWidth="1"/>
    <col min="4617" max="4617" width="0" hidden="1" customWidth="1"/>
    <col min="4865" max="4865" width="7.7109375" customWidth="1"/>
    <col min="4866" max="4866" width="37.5703125" customWidth="1"/>
    <col min="4867" max="4867" width="17.5703125" customWidth="1"/>
    <col min="4868" max="4868" width="15.42578125" customWidth="1"/>
    <col min="4869" max="4869" width="17.140625" customWidth="1"/>
    <col min="4870" max="4870" width="0.140625" customWidth="1"/>
    <col min="4871" max="4871" width="16.5703125" customWidth="1"/>
    <col min="4872" max="4872" width="14.42578125" customWidth="1"/>
    <col min="4873" max="4873" width="0" hidden="1" customWidth="1"/>
    <col min="5121" max="5121" width="7.7109375" customWidth="1"/>
    <col min="5122" max="5122" width="37.5703125" customWidth="1"/>
    <col min="5123" max="5123" width="17.5703125" customWidth="1"/>
    <col min="5124" max="5124" width="15.42578125" customWidth="1"/>
    <col min="5125" max="5125" width="17.140625" customWidth="1"/>
    <col min="5126" max="5126" width="0.140625" customWidth="1"/>
    <col min="5127" max="5127" width="16.5703125" customWidth="1"/>
    <col min="5128" max="5128" width="14.42578125" customWidth="1"/>
    <col min="5129" max="5129" width="0" hidden="1" customWidth="1"/>
    <col min="5377" max="5377" width="7.7109375" customWidth="1"/>
    <col min="5378" max="5378" width="37.5703125" customWidth="1"/>
    <col min="5379" max="5379" width="17.5703125" customWidth="1"/>
    <col min="5380" max="5380" width="15.42578125" customWidth="1"/>
    <col min="5381" max="5381" width="17.140625" customWidth="1"/>
    <col min="5382" max="5382" width="0.140625" customWidth="1"/>
    <col min="5383" max="5383" width="16.5703125" customWidth="1"/>
    <col min="5384" max="5384" width="14.42578125" customWidth="1"/>
    <col min="5385" max="5385" width="0" hidden="1" customWidth="1"/>
    <col min="5633" max="5633" width="7.7109375" customWidth="1"/>
    <col min="5634" max="5634" width="37.5703125" customWidth="1"/>
    <col min="5635" max="5635" width="17.5703125" customWidth="1"/>
    <col min="5636" max="5636" width="15.42578125" customWidth="1"/>
    <col min="5637" max="5637" width="17.140625" customWidth="1"/>
    <col min="5638" max="5638" width="0.140625" customWidth="1"/>
    <col min="5639" max="5639" width="16.5703125" customWidth="1"/>
    <col min="5640" max="5640" width="14.42578125" customWidth="1"/>
    <col min="5641" max="5641" width="0" hidden="1" customWidth="1"/>
    <col min="5889" max="5889" width="7.7109375" customWidth="1"/>
    <col min="5890" max="5890" width="37.5703125" customWidth="1"/>
    <col min="5891" max="5891" width="17.5703125" customWidth="1"/>
    <col min="5892" max="5892" width="15.42578125" customWidth="1"/>
    <col min="5893" max="5893" width="17.140625" customWidth="1"/>
    <col min="5894" max="5894" width="0.140625" customWidth="1"/>
    <col min="5895" max="5895" width="16.5703125" customWidth="1"/>
    <col min="5896" max="5896" width="14.42578125" customWidth="1"/>
    <col min="5897" max="5897" width="0" hidden="1" customWidth="1"/>
    <col min="6145" max="6145" width="7.7109375" customWidth="1"/>
    <col min="6146" max="6146" width="37.5703125" customWidth="1"/>
    <col min="6147" max="6147" width="17.5703125" customWidth="1"/>
    <col min="6148" max="6148" width="15.42578125" customWidth="1"/>
    <col min="6149" max="6149" width="17.140625" customWidth="1"/>
    <col min="6150" max="6150" width="0.140625" customWidth="1"/>
    <col min="6151" max="6151" width="16.5703125" customWidth="1"/>
    <col min="6152" max="6152" width="14.42578125" customWidth="1"/>
    <col min="6153" max="6153" width="0" hidden="1" customWidth="1"/>
    <col min="6401" max="6401" width="7.7109375" customWidth="1"/>
    <col min="6402" max="6402" width="37.5703125" customWidth="1"/>
    <col min="6403" max="6403" width="17.5703125" customWidth="1"/>
    <col min="6404" max="6404" width="15.42578125" customWidth="1"/>
    <col min="6405" max="6405" width="17.140625" customWidth="1"/>
    <col min="6406" max="6406" width="0.140625" customWidth="1"/>
    <col min="6407" max="6407" width="16.5703125" customWidth="1"/>
    <col min="6408" max="6408" width="14.42578125" customWidth="1"/>
    <col min="6409" max="6409" width="0" hidden="1" customWidth="1"/>
    <col min="6657" max="6657" width="7.7109375" customWidth="1"/>
    <col min="6658" max="6658" width="37.5703125" customWidth="1"/>
    <col min="6659" max="6659" width="17.5703125" customWidth="1"/>
    <col min="6660" max="6660" width="15.42578125" customWidth="1"/>
    <col min="6661" max="6661" width="17.140625" customWidth="1"/>
    <col min="6662" max="6662" width="0.140625" customWidth="1"/>
    <col min="6663" max="6663" width="16.5703125" customWidth="1"/>
    <col min="6664" max="6664" width="14.42578125" customWidth="1"/>
    <col min="6665" max="6665" width="0" hidden="1" customWidth="1"/>
    <col min="6913" max="6913" width="7.7109375" customWidth="1"/>
    <col min="6914" max="6914" width="37.5703125" customWidth="1"/>
    <col min="6915" max="6915" width="17.5703125" customWidth="1"/>
    <col min="6916" max="6916" width="15.42578125" customWidth="1"/>
    <col min="6917" max="6917" width="17.140625" customWidth="1"/>
    <col min="6918" max="6918" width="0.140625" customWidth="1"/>
    <col min="6919" max="6919" width="16.5703125" customWidth="1"/>
    <col min="6920" max="6920" width="14.42578125" customWidth="1"/>
    <col min="6921" max="6921" width="0" hidden="1" customWidth="1"/>
    <col min="7169" max="7169" width="7.7109375" customWidth="1"/>
    <col min="7170" max="7170" width="37.5703125" customWidth="1"/>
    <col min="7171" max="7171" width="17.5703125" customWidth="1"/>
    <col min="7172" max="7172" width="15.42578125" customWidth="1"/>
    <col min="7173" max="7173" width="17.140625" customWidth="1"/>
    <col min="7174" max="7174" width="0.140625" customWidth="1"/>
    <col min="7175" max="7175" width="16.5703125" customWidth="1"/>
    <col min="7176" max="7176" width="14.42578125" customWidth="1"/>
    <col min="7177" max="7177" width="0" hidden="1" customWidth="1"/>
    <col min="7425" max="7425" width="7.7109375" customWidth="1"/>
    <col min="7426" max="7426" width="37.5703125" customWidth="1"/>
    <col min="7427" max="7427" width="17.5703125" customWidth="1"/>
    <col min="7428" max="7428" width="15.42578125" customWidth="1"/>
    <col min="7429" max="7429" width="17.140625" customWidth="1"/>
    <col min="7430" max="7430" width="0.140625" customWidth="1"/>
    <col min="7431" max="7431" width="16.5703125" customWidth="1"/>
    <col min="7432" max="7432" width="14.42578125" customWidth="1"/>
    <col min="7433" max="7433" width="0" hidden="1" customWidth="1"/>
    <col min="7681" max="7681" width="7.7109375" customWidth="1"/>
    <col min="7682" max="7682" width="37.5703125" customWidth="1"/>
    <col min="7683" max="7683" width="17.5703125" customWidth="1"/>
    <col min="7684" max="7684" width="15.42578125" customWidth="1"/>
    <col min="7685" max="7685" width="17.140625" customWidth="1"/>
    <col min="7686" max="7686" width="0.140625" customWidth="1"/>
    <col min="7687" max="7687" width="16.5703125" customWidth="1"/>
    <col min="7688" max="7688" width="14.42578125" customWidth="1"/>
    <col min="7689" max="7689" width="0" hidden="1" customWidth="1"/>
    <col min="7937" max="7937" width="7.7109375" customWidth="1"/>
    <col min="7938" max="7938" width="37.5703125" customWidth="1"/>
    <col min="7939" max="7939" width="17.5703125" customWidth="1"/>
    <col min="7940" max="7940" width="15.42578125" customWidth="1"/>
    <col min="7941" max="7941" width="17.140625" customWidth="1"/>
    <col min="7942" max="7942" width="0.140625" customWidth="1"/>
    <col min="7943" max="7943" width="16.5703125" customWidth="1"/>
    <col min="7944" max="7944" width="14.42578125" customWidth="1"/>
    <col min="7945" max="7945" width="0" hidden="1" customWidth="1"/>
    <col min="8193" max="8193" width="7.7109375" customWidth="1"/>
    <col min="8194" max="8194" width="37.5703125" customWidth="1"/>
    <col min="8195" max="8195" width="17.5703125" customWidth="1"/>
    <col min="8196" max="8196" width="15.42578125" customWidth="1"/>
    <col min="8197" max="8197" width="17.140625" customWidth="1"/>
    <col min="8198" max="8198" width="0.140625" customWidth="1"/>
    <col min="8199" max="8199" width="16.5703125" customWidth="1"/>
    <col min="8200" max="8200" width="14.42578125" customWidth="1"/>
    <col min="8201" max="8201" width="0" hidden="1" customWidth="1"/>
    <col min="8449" max="8449" width="7.7109375" customWidth="1"/>
    <col min="8450" max="8450" width="37.5703125" customWidth="1"/>
    <col min="8451" max="8451" width="17.5703125" customWidth="1"/>
    <col min="8452" max="8452" width="15.42578125" customWidth="1"/>
    <col min="8453" max="8453" width="17.140625" customWidth="1"/>
    <col min="8454" max="8454" width="0.140625" customWidth="1"/>
    <col min="8455" max="8455" width="16.5703125" customWidth="1"/>
    <col min="8456" max="8456" width="14.42578125" customWidth="1"/>
    <col min="8457" max="8457" width="0" hidden="1" customWidth="1"/>
    <col min="8705" max="8705" width="7.7109375" customWidth="1"/>
    <col min="8706" max="8706" width="37.5703125" customWidth="1"/>
    <col min="8707" max="8707" width="17.5703125" customWidth="1"/>
    <col min="8708" max="8708" width="15.42578125" customWidth="1"/>
    <col min="8709" max="8709" width="17.140625" customWidth="1"/>
    <col min="8710" max="8710" width="0.140625" customWidth="1"/>
    <col min="8711" max="8711" width="16.5703125" customWidth="1"/>
    <col min="8712" max="8712" width="14.42578125" customWidth="1"/>
    <col min="8713" max="8713" width="0" hidden="1" customWidth="1"/>
    <col min="8961" max="8961" width="7.7109375" customWidth="1"/>
    <col min="8962" max="8962" width="37.5703125" customWidth="1"/>
    <col min="8963" max="8963" width="17.5703125" customWidth="1"/>
    <col min="8964" max="8964" width="15.42578125" customWidth="1"/>
    <col min="8965" max="8965" width="17.140625" customWidth="1"/>
    <col min="8966" max="8966" width="0.140625" customWidth="1"/>
    <col min="8967" max="8967" width="16.5703125" customWidth="1"/>
    <col min="8968" max="8968" width="14.42578125" customWidth="1"/>
    <col min="8969" max="8969" width="0" hidden="1" customWidth="1"/>
    <col min="9217" max="9217" width="7.7109375" customWidth="1"/>
    <col min="9218" max="9218" width="37.5703125" customWidth="1"/>
    <col min="9219" max="9219" width="17.5703125" customWidth="1"/>
    <col min="9220" max="9220" width="15.42578125" customWidth="1"/>
    <col min="9221" max="9221" width="17.140625" customWidth="1"/>
    <col min="9222" max="9222" width="0.140625" customWidth="1"/>
    <col min="9223" max="9223" width="16.5703125" customWidth="1"/>
    <col min="9224" max="9224" width="14.42578125" customWidth="1"/>
    <col min="9225" max="9225" width="0" hidden="1" customWidth="1"/>
    <col min="9473" max="9473" width="7.7109375" customWidth="1"/>
    <col min="9474" max="9474" width="37.5703125" customWidth="1"/>
    <col min="9475" max="9475" width="17.5703125" customWidth="1"/>
    <col min="9476" max="9476" width="15.42578125" customWidth="1"/>
    <col min="9477" max="9477" width="17.140625" customWidth="1"/>
    <col min="9478" max="9478" width="0.140625" customWidth="1"/>
    <col min="9479" max="9479" width="16.5703125" customWidth="1"/>
    <col min="9480" max="9480" width="14.42578125" customWidth="1"/>
    <col min="9481" max="9481" width="0" hidden="1" customWidth="1"/>
    <col min="9729" max="9729" width="7.7109375" customWidth="1"/>
    <col min="9730" max="9730" width="37.5703125" customWidth="1"/>
    <col min="9731" max="9731" width="17.5703125" customWidth="1"/>
    <col min="9732" max="9732" width="15.42578125" customWidth="1"/>
    <col min="9733" max="9733" width="17.140625" customWidth="1"/>
    <col min="9734" max="9734" width="0.140625" customWidth="1"/>
    <col min="9735" max="9735" width="16.5703125" customWidth="1"/>
    <col min="9736" max="9736" width="14.42578125" customWidth="1"/>
    <col min="9737" max="9737" width="0" hidden="1" customWidth="1"/>
    <col min="9985" max="9985" width="7.7109375" customWidth="1"/>
    <col min="9986" max="9986" width="37.5703125" customWidth="1"/>
    <col min="9987" max="9987" width="17.5703125" customWidth="1"/>
    <col min="9988" max="9988" width="15.42578125" customWidth="1"/>
    <col min="9989" max="9989" width="17.140625" customWidth="1"/>
    <col min="9990" max="9990" width="0.140625" customWidth="1"/>
    <col min="9991" max="9991" width="16.5703125" customWidth="1"/>
    <col min="9992" max="9992" width="14.42578125" customWidth="1"/>
    <col min="9993" max="9993" width="0" hidden="1" customWidth="1"/>
    <col min="10241" max="10241" width="7.7109375" customWidth="1"/>
    <col min="10242" max="10242" width="37.5703125" customWidth="1"/>
    <col min="10243" max="10243" width="17.5703125" customWidth="1"/>
    <col min="10244" max="10244" width="15.42578125" customWidth="1"/>
    <col min="10245" max="10245" width="17.140625" customWidth="1"/>
    <col min="10246" max="10246" width="0.140625" customWidth="1"/>
    <col min="10247" max="10247" width="16.5703125" customWidth="1"/>
    <col min="10248" max="10248" width="14.42578125" customWidth="1"/>
    <col min="10249" max="10249" width="0" hidden="1" customWidth="1"/>
    <col min="10497" max="10497" width="7.7109375" customWidth="1"/>
    <col min="10498" max="10498" width="37.5703125" customWidth="1"/>
    <col min="10499" max="10499" width="17.5703125" customWidth="1"/>
    <col min="10500" max="10500" width="15.42578125" customWidth="1"/>
    <col min="10501" max="10501" width="17.140625" customWidth="1"/>
    <col min="10502" max="10502" width="0.140625" customWidth="1"/>
    <col min="10503" max="10503" width="16.5703125" customWidth="1"/>
    <col min="10504" max="10504" width="14.42578125" customWidth="1"/>
    <col min="10505" max="10505" width="0" hidden="1" customWidth="1"/>
    <col min="10753" max="10753" width="7.7109375" customWidth="1"/>
    <col min="10754" max="10754" width="37.5703125" customWidth="1"/>
    <col min="10755" max="10755" width="17.5703125" customWidth="1"/>
    <col min="10756" max="10756" width="15.42578125" customWidth="1"/>
    <col min="10757" max="10757" width="17.140625" customWidth="1"/>
    <col min="10758" max="10758" width="0.140625" customWidth="1"/>
    <col min="10759" max="10759" width="16.5703125" customWidth="1"/>
    <col min="10760" max="10760" width="14.42578125" customWidth="1"/>
    <col min="10761" max="10761" width="0" hidden="1" customWidth="1"/>
    <col min="11009" max="11009" width="7.7109375" customWidth="1"/>
    <col min="11010" max="11010" width="37.5703125" customWidth="1"/>
    <col min="11011" max="11011" width="17.5703125" customWidth="1"/>
    <col min="11012" max="11012" width="15.42578125" customWidth="1"/>
    <col min="11013" max="11013" width="17.140625" customWidth="1"/>
    <col min="11014" max="11014" width="0.140625" customWidth="1"/>
    <col min="11015" max="11015" width="16.5703125" customWidth="1"/>
    <col min="11016" max="11016" width="14.42578125" customWidth="1"/>
    <col min="11017" max="11017" width="0" hidden="1" customWidth="1"/>
    <col min="11265" max="11265" width="7.7109375" customWidth="1"/>
    <col min="11266" max="11266" width="37.5703125" customWidth="1"/>
    <col min="11267" max="11267" width="17.5703125" customWidth="1"/>
    <col min="11268" max="11268" width="15.42578125" customWidth="1"/>
    <col min="11269" max="11269" width="17.140625" customWidth="1"/>
    <col min="11270" max="11270" width="0.140625" customWidth="1"/>
    <col min="11271" max="11271" width="16.5703125" customWidth="1"/>
    <col min="11272" max="11272" width="14.42578125" customWidth="1"/>
    <col min="11273" max="11273" width="0" hidden="1" customWidth="1"/>
    <col min="11521" max="11521" width="7.7109375" customWidth="1"/>
    <col min="11522" max="11522" width="37.5703125" customWidth="1"/>
    <col min="11523" max="11523" width="17.5703125" customWidth="1"/>
    <col min="11524" max="11524" width="15.42578125" customWidth="1"/>
    <col min="11525" max="11525" width="17.140625" customWidth="1"/>
    <col min="11526" max="11526" width="0.140625" customWidth="1"/>
    <col min="11527" max="11527" width="16.5703125" customWidth="1"/>
    <col min="11528" max="11528" width="14.42578125" customWidth="1"/>
    <col min="11529" max="11529" width="0" hidden="1" customWidth="1"/>
    <col min="11777" max="11777" width="7.7109375" customWidth="1"/>
    <col min="11778" max="11778" width="37.5703125" customWidth="1"/>
    <col min="11779" max="11779" width="17.5703125" customWidth="1"/>
    <col min="11780" max="11780" width="15.42578125" customWidth="1"/>
    <col min="11781" max="11781" width="17.140625" customWidth="1"/>
    <col min="11782" max="11782" width="0.140625" customWidth="1"/>
    <col min="11783" max="11783" width="16.5703125" customWidth="1"/>
    <col min="11784" max="11784" width="14.42578125" customWidth="1"/>
    <col min="11785" max="11785" width="0" hidden="1" customWidth="1"/>
    <col min="12033" max="12033" width="7.7109375" customWidth="1"/>
    <col min="12034" max="12034" width="37.5703125" customWidth="1"/>
    <col min="12035" max="12035" width="17.5703125" customWidth="1"/>
    <col min="12036" max="12036" width="15.42578125" customWidth="1"/>
    <col min="12037" max="12037" width="17.140625" customWidth="1"/>
    <col min="12038" max="12038" width="0.140625" customWidth="1"/>
    <col min="12039" max="12039" width="16.5703125" customWidth="1"/>
    <col min="12040" max="12040" width="14.42578125" customWidth="1"/>
    <col min="12041" max="12041" width="0" hidden="1" customWidth="1"/>
    <col min="12289" max="12289" width="7.7109375" customWidth="1"/>
    <col min="12290" max="12290" width="37.5703125" customWidth="1"/>
    <col min="12291" max="12291" width="17.5703125" customWidth="1"/>
    <col min="12292" max="12292" width="15.42578125" customWidth="1"/>
    <col min="12293" max="12293" width="17.140625" customWidth="1"/>
    <col min="12294" max="12294" width="0.140625" customWidth="1"/>
    <col min="12295" max="12295" width="16.5703125" customWidth="1"/>
    <col min="12296" max="12296" width="14.42578125" customWidth="1"/>
    <col min="12297" max="12297" width="0" hidden="1" customWidth="1"/>
    <col min="12545" max="12545" width="7.7109375" customWidth="1"/>
    <col min="12546" max="12546" width="37.5703125" customWidth="1"/>
    <col min="12547" max="12547" width="17.5703125" customWidth="1"/>
    <col min="12548" max="12548" width="15.42578125" customWidth="1"/>
    <col min="12549" max="12549" width="17.140625" customWidth="1"/>
    <col min="12550" max="12550" width="0.140625" customWidth="1"/>
    <col min="12551" max="12551" width="16.5703125" customWidth="1"/>
    <col min="12552" max="12552" width="14.42578125" customWidth="1"/>
    <col min="12553" max="12553" width="0" hidden="1" customWidth="1"/>
    <col min="12801" max="12801" width="7.7109375" customWidth="1"/>
    <col min="12802" max="12802" width="37.5703125" customWidth="1"/>
    <col min="12803" max="12803" width="17.5703125" customWidth="1"/>
    <col min="12804" max="12804" width="15.42578125" customWidth="1"/>
    <col min="12805" max="12805" width="17.140625" customWidth="1"/>
    <col min="12806" max="12806" width="0.140625" customWidth="1"/>
    <col min="12807" max="12807" width="16.5703125" customWidth="1"/>
    <col min="12808" max="12808" width="14.42578125" customWidth="1"/>
    <col min="12809" max="12809" width="0" hidden="1" customWidth="1"/>
    <col min="13057" max="13057" width="7.7109375" customWidth="1"/>
    <col min="13058" max="13058" width="37.5703125" customWidth="1"/>
    <col min="13059" max="13059" width="17.5703125" customWidth="1"/>
    <col min="13060" max="13060" width="15.42578125" customWidth="1"/>
    <col min="13061" max="13061" width="17.140625" customWidth="1"/>
    <col min="13062" max="13062" width="0.140625" customWidth="1"/>
    <col min="13063" max="13063" width="16.5703125" customWidth="1"/>
    <col min="13064" max="13064" width="14.42578125" customWidth="1"/>
    <col min="13065" max="13065" width="0" hidden="1" customWidth="1"/>
    <col min="13313" max="13313" width="7.7109375" customWidth="1"/>
    <col min="13314" max="13314" width="37.5703125" customWidth="1"/>
    <col min="13315" max="13315" width="17.5703125" customWidth="1"/>
    <col min="13316" max="13316" width="15.42578125" customWidth="1"/>
    <col min="13317" max="13317" width="17.140625" customWidth="1"/>
    <col min="13318" max="13318" width="0.140625" customWidth="1"/>
    <col min="13319" max="13319" width="16.5703125" customWidth="1"/>
    <col min="13320" max="13320" width="14.42578125" customWidth="1"/>
    <col min="13321" max="13321" width="0" hidden="1" customWidth="1"/>
    <col min="13569" max="13569" width="7.7109375" customWidth="1"/>
    <col min="13570" max="13570" width="37.5703125" customWidth="1"/>
    <col min="13571" max="13571" width="17.5703125" customWidth="1"/>
    <col min="13572" max="13572" width="15.42578125" customWidth="1"/>
    <col min="13573" max="13573" width="17.140625" customWidth="1"/>
    <col min="13574" max="13574" width="0.140625" customWidth="1"/>
    <col min="13575" max="13575" width="16.5703125" customWidth="1"/>
    <col min="13576" max="13576" width="14.42578125" customWidth="1"/>
    <col min="13577" max="13577" width="0" hidden="1" customWidth="1"/>
    <col min="13825" max="13825" width="7.7109375" customWidth="1"/>
    <col min="13826" max="13826" width="37.5703125" customWidth="1"/>
    <col min="13827" max="13827" width="17.5703125" customWidth="1"/>
    <col min="13828" max="13828" width="15.42578125" customWidth="1"/>
    <col min="13829" max="13829" width="17.140625" customWidth="1"/>
    <col min="13830" max="13830" width="0.140625" customWidth="1"/>
    <col min="13831" max="13831" width="16.5703125" customWidth="1"/>
    <col min="13832" max="13832" width="14.42578125" customWidth="1"/>
    <col min="13833" max="13833" width="0" hidden="1" customWidth="1"/>
    <col min="14081" max="14081" width="7.7109375" customWidth="1"/>
    <col min="14082" max="14082" width="37.5703125" customWidth="1"/>
    <col min="14083" max="14083" width="17.5703125" customWidth="1"/>
    <col min="14084" max="14084" width="15.42578125" customWidth="1"/>
    <col min="14085" max="14085" width="17.140625" customWidth="1"/>
    <col min="14086" max="14086" width="0.140625" customWidth="1"/>
    <col min="14087" max="14087" width="16.5703125" customWidth="1"/>
    <col min="14088" max="14088" width="14.42578125" customWidth="1"/>
    <col min="14089" max="14089" width="0" hidden="1" customWidth="1"/>
    <col min="14337" max="14337" width="7.7109375" customWidth="1"/>
    <col min="14338" max="14338" width="37.5703125" customWidth="1"/>
    <col min="14339" max="14339" width="17.5703125" customWidth="1"/>
    <col min="14340" max="14340" width="15.42578125" customWidth="1"/>
    <col min="14341" max="14341" width="17.140625" customWidth="1"/>
    <col min="14342" max="14342" width="0.140625" customWidth="1"/>
    <col min="14343" max="14343" width="16.5703125" customWidth="1"/>
    <col min="14344" max="14344" width="14.42578125" customWidth="1"/>
    <col min="14345" max="14345" width="0" hidden="1" customWidth="1"/>
    <col min="14593" max="14593" width="7.7109375" customWidth="1"/>
    <col min="14594" max="14594" width="37.5703125" customWidth="1"/>
    <col min="14595" max="14595" width="17.5703125" customWidth="1"/>
    <col min="14596" max="14596" width="15.42578125" customWidth="1"/>
    <col min="14597" max="14597" width="17.140625" customWidth="1"/>
    <col min="14598" max="14598" width="0.140625" customWidth="1"/>
    <col min="14599" max="14599" width="16.5703125" customWidth="1"/>
    <col min="14600" max="14600" width="14.42578125" customWidth="1"/>
    <col min="14601" max="14601" width="0" hidden="1" customWidth="1"/>
    <col min="14849" max="14849" width="7.7109375" customWidth="1"/>
    <col min="14850" max="14850" width="37.5703125" customWidth="1"/>
    <col min="14851" max="14851" width="17.5703125" customWidth="1"/>
    <col min="14852" max="14852" width="15.42578125" customWidth="1"/>
    <col min="14853" max="14853" width="17.140625" customWidth="1"/>
    <col min="14854" max="14854" width="0.140625" customWidth="1"/>
    <col min="14855" max="14855" width="16.5703125" customWidth="1"/>
    <col min="14856" max="14856" width="14.42578125" customWidth="1"/>
    <col min="14857" max="14857" width="0" hidden="1" customWidth="1"/>
    <col min="15105" max="15105" width="7.7109375" customWidth="1"/>
    <col min="15106" max="15106" width="37.5703125" customWidth="1"/>
    <col min="15107" max="15107" width="17.5703125" customWidth="1"/>
    <col min="15108" max="15108" width="15.42578125" customWidth="1"/>
    <col min="15109" max="15109" width="17.140625" customWidth="1"/>
    <col min="15110" max="15110" width="0.140625" customWidth="1"/>
    <col min="15111" max="15111" width="16.5703125" customWidth="1"/>
    <col min="15112" max="15112" width="14.42578125" customWidth="1"/>
    <col min="15113" max="15113" width="0" hidden="1" customWidth="1"/>
    <col min="15361" max="15361" width="7.7109375" customWidth="1"/>
    <col min="15362" max="15362" width="37.5703125" customWidth="1"/>
    <col min="15363" max="15363" width="17.5703125" customWidth="1"/>
    <col min="15364" max="15364" width="15.42578125" customWidth="1"/>
    <col min="15365" max="15365" width="17.140625" customWidth="1"/>
    <col min="15366" max="15366" width="0.140625" customWidth="1"/>
    <col min="15367" max="15367" width="16.5703125" customWidth="1"/>
    <col min="15368" max="15368" width="14.42578125" customWidth="1"/>
    <col min="15369" max="15369" width="0" hidden="1" customWidth="1"/>
    <col min="15617" max="15617" width="7.7109375" customWidth="1"/>
    <col min="15618" max="15618" width="37.5703125" customWidth="1"/>
    <col min="15619" max="15619" width="17.5703125" customWidth="1"/>
    <col min="15620" max="15620" width="15.42578125" customWidth="1"/>
    <col min="15621" max="15621" width="17.140625" customWidth="1"/>
    <col min="15622" max="15622" width="0.140625" customWidth="1"/>
    <col min="15623" max="15623" width="16.5703125" customWidth="1"/>
    <col min="15624" max="15624" width="14.42578125" customWidth="1"/>
    <col min="15625" max="15625" width="0" hidden="1" customWidth="1"/>
    <col min="15873" max="15873" width="7.7109375" customWidth="1"/>
    <col min="15874" max="15874" width="37.5703125" customWidth="1"/>
    <col min="15875" max="15875" width="17.5703125" customWidth="1"/>
    <col min="15876" max="15876" width="15.42578125" customWidth="1"/>
    <col min="15877" max="15877" width="17.140625" customWidth="1"/>
    <col min="15878" max="15878" width="0.140625" customWidth="1"/>
    <col min="15879" max="15879" width="16.5703125" customWidth="1"/>
    <col min="15880" max="15880" width="14.42578125" customWidth="1"/>
    <col min="15881" max="15881" width="0" hidden="1" customWidth="1"/>
    <col min="16129" max="16129" width="7.7109375" customWidth="1"/>
    <col min="16130" max="16130" width="37.5703125" customWidth="1"/>
    <col min="16131" max="16131" width="17.5703125" customWidth="1"/>
    <col min="16132" max="16132" width="15.42578125" customWidth="1"/>
    <col min="16133" max="16133" width="17.140625" customWidth="1"/>
    <col min="16134" max="16134" width="0.140625" customWidth="1"/>
    <col min="16135" max="16135" width="16.5703125" customWidth="1"/>
    <col min="16136" max="16136" width="14.42578125" customWidth="1"/>
    <col min="16137" max="16137" width="0" hidden="1" customWidth="1"/>
  </cols>
  <sheetData>
    <row r="1" spans="1:10" s="17" customFormat="1" x14ac:dyDescent="0.25">
      <c r="D1" s="101"/>
    </row>
    <row r="2" spans="1:10" ht="30.75" customHeight="1" x14ac:dyDescent="0.25">
      <c r="A2" s="136" t="s">
        <v>290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8" customHeight="1" x14ac:dyDescent="0.25">
      <c r="A3" s="14"/>
      <c r="B3" s="14"/>
      <c r="C3" s="14"/>
      <c r="D3" s="100"/>
      <c r="E3" s="14"/>
      <c r="F3" s="14"/>
      <c r="G3" s="14"/>
      <c r="H3" s="14"/>
      <c r="I3" s="14"/>
      <c r="J3" s="17"/>
    </row>
    <row r="4" spans="1:10" ht="15" customHeight="1" x14ac:dyDescent="0.25">
      <c r="A4" s="137" t="s">
        <v>21</v>
      </c>
      <c r="B4" s="137"/>
      <c r="C4" s="137"/>
      <c r="D4" s="137"/>
      <c r="E4" s="137"/>
      <c r="F4" s="137"/>
      <c r="G4" s="137"/>
      <c r="H4" s="138"/>
      <c r="I4" s="138"/>
      <c r="J4" s="17"/>
    </row>
    <row r="5" spans="1:10" ht="15.75" customHeight="1" x14ac:dyDescent="0.25">
      <c r="A5" s="137" t="s">
        <v>12</v>
      </c>
      <c r="B5" s="175"/>
      <c r="C5" s="175"/>
      <c r="D5" s="175"/>
      <c r="E5" s="175"/>
      <c r="F5" s="175"/>
      <c r="G5" s="175"/>
      <c r="H5" s="175"/>
      <c r="I5" s="175"/>
      <c r="J5" s="14"/>
    </row>
    <row r="6" spans="1:10" s="17" customFormat="1" ht="18" x14ac:dyDescent="0.25">
      <c r="A6" s="175"/>
      <c r="B6" s="175"/>
      <c r="C6" s="175"/>
      <c r="D6" s="175"/>
      <c r="E6" s="175"/>
      <c r="F6" s="175"/>
      <c r="G6" s="175"/>
      <c r="H6" s="175"/>
      <c r="I6" s="175"/>
      <c r="J6" s="14"/>
    </row>
    <row r="7" spans="1:10" s="17" customFormat="1" ht="21.75" customHeight="1" x14ac:dyDescent="0.25">
      <c r="A7" s="174" t="s">
        <v>236</v>
      </c>
      <c r="B7" s="174"/>
      <c r="C7" s="174"/>
      <c r="D7" s="174"/>
      <c r="E7" s="174"/>
      <c r="F7" s="174"/>
      <c r="G7" s="174"/>
      <c r="H7" s="174"/>
      <c r="I7" s="30"/>
    </row>
    <row r="8" spans="1:10" ht="18" customHeight="1" x14ac:dyDescent="0.25">
      <c r="E8" s="176"/>
      <c r="F8" s="176"/>
    </row>
    <row r="9" spans="1:10" ht="51" customHeight="1" x14ac:dyDescent="0.25">
      <c r="A9" s="170" t="s">
        <v>242</v>
      </c>
      <c r="B9" s="171"/>
      <c r="C9" s="102" t="s">
        <v>275</v>
      </c>
      <c r="D9" s="66" t="s">
        <v>277</v>
      </c>
      <c r="E9" s="66" t="s">
        <v>291</v>
      </c>
      <c r="F9" s="66" t="s">
        <v>292</v>
      </c>
      <c r="G9" s="66" t="s">
        <v>293</v>
      </c>
      <c r="H9" s="66" t="s">
        <v>294</v>
      </c>
      <c r="I9" s="120"/>
      <c r="J9" s="120"/>
    </row>
    <row r="10" spans="1:10" s="22" customFormat="1" ht="16.149999999999999" customHeight="1" x14ac:dyDescent="0.2">
      <c r="A10" s="111" t="s">
        <v>70</v>
      </c>
      <c r="B10" s="111" t="s">
        <v>71</v>
      </c>
      <c r="C10" s="111" t="s">
        <v>72</v>
      </c>
      <c r="D10" s="111" t="s">
        <v>72</v>
      </c>
      <c r="E10" s="111" t="s">
        <v>73</v>
      </c>
      <c r="F10" s="111">
        <v>5</v>
      </c>
      <c r="G10" s="111" t="s">
        <v>238</v>
      </c>
      <c r="H10" s="111" t="s">
        <v>239</v>
      </c>
    </row>
    <row r="11" spans="1:10" s="22" customFormat="1" ht="31.5" customHeight="1" x14ac:dyDescent="0.2">
      <c r="A11" s="172" t="s">
        <v>74</v>
      </c>
      <c r="B11" s="173"/>
      <c r="C11" s="97">
        <f>C12</f>
        <v>8144529.0500000007</v>
      </c>
      <c r="D11" s="97">
        <f>D12+D36</f>
        <v>903546.18</v>
      </c>
      <c r="E11" s="97">
        <f>E12+E36</f>
        <v>1999480</v>
      </c>
      <c r="F11" s="97">
        <f>F12+F36</f>
        <v>896043.3</v>
      </c>
      <c r="G11" s="99">
        <f>F11/D11*100</f>
        <v>99.16961853571226</v>
      </c>
      <c r="H11" s="99">
        <f>F11/E11*100</f>
        <v>44.813816592314005</v>
      </c>
    </row>
    <row r="12" spans="1:10" ht="42" customHeight="1" x14ac:dyDescent="0.25">
      <c r="A12" s="62" t="s">
        <v>75</v>
      </c>
      <c r="B12" s="62" t="s">
        <v>76</v>
      </c>
      <c r="C12" s="93">
        <f>C13+C20+C23+C26+C32</f>
        <v>8144529.0500000007</v>
      </c>
      <c r="D12" s="93">
        <f>D13+D20+D23+D26+D32</f>
        <v>858288.94000000006</v>
      </c>
      <c r="E12" s="93">
        <f>E13+E20+E23+E26+E32</f>
        <v>1975480</v>
      </c>
      <c r="F12" s="93">
        <f>F13+F20+F23+F26+F32</f>
        <v>896043.3</v>
      </c>
      <c r="G12" s="93">
        <f t="shared" ref="G12:G79" si="0">F12/D12*100</f>
        <v>104.39879372091174</v>
      </c>
      <c r="H12" s="65">
        <f>F12/E12*100</f>
        <v>45.358257233684981</v>
      </c>
    </row>
    <row r="13" spans="1:10" ht="39.75" customHeight="1" x14ac:dyDescent="0.25">
      <c r="A13" s="62" t="s">
        <v>77</v>
      </c>
      <c r="B13" s="62" t="s">
        <v>30</v>
      </c>
      <c r="C13" s="93">
        <f>C14+C17</f>
        <v>6062498</v>
      </c>
      <c r="D13" s="93">
        <f>D14+D17</f>
        <v>665131.20000000007</v>
      </c>
      <c r="E13" s="93">
        <f>E14+E17</f>
        <v>1466340</v>
      </c>
      <c r="F13" s="93">
        <f>F14+F17</f>
        <v>703661.9</v>
      </c>
      <c r="G13" s="93">
        <f t="shared" si="0"/>
        <v>105.79294731625879</v>
      </c>
      <c r="H13" s="65">
        <f t="shared" ref="H13:H80" si="1">F13/E13*100</f>
        <v>47.987635882537475</v>
      </c>
    </row>
    <row r="14" spans="1:10" ht="40.5" customHeight="1" x14ac:dyDescent="0.25">
      <c r="A14" s="62" t="s">
        <v>78</v>
      </c>
      <c r="B14" s="62" t="s">
        <v>79</v>
      </c>
      <c r="C14" s="93">
        <f>C15+C16</f>
        <v>5870570</v>
      </c>
      <c r="D14" s="93">
        <f>D15+D16</f>
        <v>642080.78</v>
      </c>
      <c r="E14" s="93">
        <f>E15+E16</f>
        <v>1418000</v>
      </c>
      <c r="F14" s="93">
        <f>F15+F16</f>
        <v>690170.59</v>
      </c>
      <c r="G14" s="93">
        <f t="shared" si="0"/>
        <v>107.48968221724375</v>
      </c>
      <c r="H14" s="65">
        <f t="shared" si="1"/>
        <v>48.672114950634693</v>
      </c>
    </row>
    <row r="15" spans="1:10" ht="39.75" customHeight="1" x14ac:dyDescent="0.25">
      <c r="A15" s="62" t="s">
        <v>80</v>
      </c>
      <c r="B15" s="62" t="s">
        <v>81</v>
      </c>
      <c r="C15" s="93">
        <v>5842567.8300000001</v>
      </c>
      <c r="D15" s="94">
        <v>642080.78</v>
      </c>
      <c r="E15" s="93">
        <v>1407000</v>
      </c>
      <c r="F15" s="94">
        <v>690170.59</v>
      </c>
      <c r="G15" s="93">
        <f t="shared" si="0"/>
        <v>107.48968221724375</v>
      </c>
      <c r="H15" s="65">
        <f t="shared" si="1"/>
        <v>49.052636105188341</v>
      </c>
    </row>
    <row r="16" spans="1:10" ht="40.5" customHeight="1" x14ac:dyDescent="0.25">
      <c r="A16" s="62" t="s">
        <v>82</v>
      </c>
      <c r="B16" s="62" t="s">
        <v>83</v>
      </c>
      <c r="C16" s="93">
        <v>28002.17</v>
      </c>
      <c r="D16" s="93">
        <v>0</v>
      </c>
      <c r="E16" s="93">
        <v>11000</v>
      </c>
      <c r="F16" s="93">
        <v>0</v>
      </c>
      <c r="G16" s="93">
        <v>0</v>
      </c>
      <c r="H16" s="65">
        <f t="shared" si="1"/>
        <v>0</v>
      </c>
    </row>
    <row r="17" spans="1:8" ht="33.75" customHeight="1" x14ac:dyDescent="0.25">
      <c r="A17" s="62" t="s">
        <v>84</v>
      </c>
      <c r="B17" s="62" t="s">
        <v>85</v>
      </c>
      <c r="C17" s="93">
        <f>C18+C19</f>
        <v>191928</v>
      </c>
      <c r="D17" s="93">
        <f>D18+D19</f>
        <v>23050.42</v>
      </c>
      <c r="E17" s="93">
        <f>E18+E19</f>
        <v>48340</v>
      </c>
      <c r="F17" s="93">
        <f>F18+F19</f>
        <v>13491.31</v>
      </c>
      <c r="G17" s="93">
        <f t="shared" si="0"/>
        <v>58.529562584976759</v>
      </c>
      <c r="H17" s="65">
        <f t="shared" si="1"/>
        <v>27.909205626810095</v>
      </c>
    </row>
    <row r="18" spans="1:8" ht="36.75" customHeight="1" x14ac:dyDescent="0.25">
      <c r="A18" s="62" t="s">
        <v>86</v>
      </c>
      <c r="B18" s="62" t="s">
        <v>87</v>
      </c>
      <c r="C18" s="93">
        <v>1161</v>
      </c>
      <c r="D18" s="93">
        <v>0</v>
      </c>
      <c r="E18" s="93">
        <v>15100</v>
      </c>
      <c r="F18" s="93">
        <v>0</v>
      </c>
      <c r="G18" s="93">
        <v>0</v>
      </c>
      <c r="H18" s="65">
        <v>0</v>
      </c>
    </row>
    <row r="19" spans="1:8" ht="49.5" customHeight="1" x14ac:dyDescent="0.25">
      <c r="A19" s="62" t="s">
        <v>88</v>
      </c>
      <c r="B19" s="62" t="s">
        <v>89</v>
      </c>
      <c r="C19" s="93">
        <v>190767</v>
      </c>
      <c r="D19" s="93">
        <v>23050.42</v>
      </c>
      <c r="E19" s="93">
        <v>33240</v>
      </c>
      <c r="F19" s="93">
        <v>13491.31</v>
      </c>
      <c r="G19" s="93">
        <f t="shared" si="0"/>
        <v>58.529562584976759</v>
      </c>
      <c r="H19" s="65">
        <f t="shared" si="1"/>
        <v>40.587575210589648</v>
      </c>
    </row>
    <row r="20" spans="1:8" ht="30" customHeight="1" x14ac:dyDescent="0.25">
      <c r="A20" s="62" t="s">
        <v>90</v>
      </c>
      <c r="B20" s="62" t="s">
        <v>35</v>
      </c>
      <c r="C20" s="93">
        <f t="shared" ref="C20:F21" si="2">C21</f>
        <v>1.1100000000000001</v>
      </c>
      <c r="D20" s="93">
        <f t="shared" si="2"/>
        <v>0</v>
      </c>
      <c r="E20" s="93">
        <f t="shared" si="2"/>
        <v>100</v>
      </c>
      <c r="F20" s="93">
        <f t="shared" si="2"/>
        <v>0</v>
      </c>
      <c r="G20" s="93">
        <v>0</v>
      </c>
      <c r="H20" s="65">
        <f t="shared" si="1"/>
        <v>0</v>
      </c>
    </row>
    <row r="21" spans="1:8" ht="30" customHeight="1" x14ac:dyDescent="0.25">
      <c r="A21" s="62" t="s">
        <v>91</v>
      </c>
      <c r="B21" s="62" t="s">
        <v>92</v>
      </c>
      <c r="C21" s="93">
        <f t="shared" si="2"/>
        <v>1.1100000000000001</v>
      </c>
      <c r="D21" s="93">
        <f t="shared" si="2"/>
        <v>0</v>
      </c>
      <c r="E21" s="93">
        <f t="shared" si="2"/>
        <v>100</v>
      </c>
      <c r="F21" s="93">
        <f t="shared" si="2"/>
        <v>0</v>
      </c>
      <c r="G21" s="93">
        <v>0</v>
      </c>
      <c r="H21" s="65">
        <f t="shared" si="1"/>
        <v>0</v>
      </c>
    </row>
    <row r="22" spans="1:8" ht="32.25" customHeight="1" x14ac:dyDescent="0.25">
      <c r="A22" s="62" t="s">
        <v>93</v>
      </c>
      <c r="B22" s="62" t="s">
        <v>94</v>
      </c>
      <c r="C22" s="93">
        <v>1.1100000000000001</v>
      </c>
      <c r="D22" s="93">
        <v>0</v>
      </c>
      <c r="E22" s="93">
        <v>100</v>
      </c>
      <c r="F22" s="93">
        <v>0</v>
      </c>
      <c r="G22" s="93">
        <v>0</v>
      </c>
      <c r="H22" s="65">
        <f t="shared" si="1"/>
        <v>0</v>
      </c>
    </row>
    <row r="23" spans="1:8" ht="46.5" customHeight="1" x14ac:dyDescent="0.25">
      <c r="A23" s="62" t="s">
        <v>95</v>
      </c>
      <c r="B23" s="62" t="s">
        <v>36</v>
      </c>
      <c r="C23" s="93">
        <f t="shared" ref="C23:F24" si="3">C24</f>
        <v>554900.26</v>
      </c>
      <c r="D23" s="93">
        <f t="shared" si="3"/>
        <v>34254.769999999997</v>
      </c>
      <c r="E23" s="93">
        <f t="shared" si="3"/>
        <v>47000</v>
      </c>
      <c r="F23" s="93">
        <f t="shared" si="3"/>
        <v>34454.89</v>
      </c>
      <c r="G23" s="93">
        <f t="shared" si="0"/>
        <v>100.58421060774893</v>
      </c>
      <c r="H23" s="65">
        <f t="shared" si="1"/>
        <v>73.308276595744687</v>
      </c>
    </row>
    <row r="24" spans="1:8" ht="30" customHeight="1" x14ac:dyDescent="0.25">
      <c r="A24" s="62" t="s">
        <v>96</v>
      </c>
      <c r="B24" s="62" t="s">
        <v>97</v>
      </c>
      <c r="C24" s="93">
        <f t="shared" si="3"/>
        <v>554900.26</v>
      </c>
      <c r="D24" s="93">
        <f t="shared" si="3"/>
        <v>34254.769999999997</v>
      </c>
      <c r="E24" s="93">
        <f t="shared" si="3"/>
        <v>47000</v>
      </c>
      <c r="F24" s="93">
        <f t="shared" si="3"/>
        <v>34454.89</v>
      </c>
      <c r="G24" s="93">
        <f t="shared" si="0"/>
        <v>100.58421060774893</v>
      </c>
      <c r="H24" s="65">
        <f t="shared" si="1"/>
        <v>73.308276595744687</v>
      </c>
    </row>
    <row r="25" spans="1:8" ht="30" customHeight="1" x14ac:dyDescent="0.25">
      <c r="A25" s="62" t="s">
        <v>98</v>
      </c>
      <c r="B25" s="62" t="s">
        <v>99</v>
      </c>
      <c r="C25" s="93">
        <v>554900.26</v>
      </c>
      <c r="D25" s="93">
        <v>34254.769999999997</v>
      </c>
      <c r="E25" s="93">
        <v>47000</v>
      </c>
      <c r="F25" s="93">
        <v>34454.89</v>
      </c>
      <c r="G25" s="93">
        <f t="shared" si="0"/>
        <v>100.58421060774893</v>
      </c>
      <c r="H25" s="65">
        <f t="shared" si="1"/>
        <v>73.308276595744687</v>
      </c>
    </row>
    <row r="26" spans="1:8" ht="45.75" customHeight="1" x14ac:dyDescent="0.25">
      <c r="A26" s="62" t="s">
        <v>100</v>
      </c>
      <c r="B26" s="62" t="s">
        <v>101</v>
      </c>
      <c r="C26" s="93">
        <f>C27+C29</f>
        <v>191326.61</v>
      </c>
      <c r="D26" s="93">
        <f>D27+D29</f>
        <v>10856.62</v>
      </c>
      <c r="E26" s="93">
        <f>E27+E29</f>
        <v>30900</v>
      </c>
      <c r="F26" s="93">
        <f>F27+F29</f>
        <v>19524.48</v>
      </c>
      <c r="G26" s="93">
        <f t="shared" si="0"/>
        <v>179.83939752888099</v>
      </c>
      <c r="H26" s="65">
        <f t="shared" si="1"/>
        <v>63.186019417475727</v>
      </c>
    </row>
    <row r="27" spans="1:8" ht="37.5" customHeight="1" x14ac:dyDescent="0.25">
      <c r="A27" s="62" t="s">
        <v>102</v>
      </c>
      <c r="B27" s="62" t="s">
        <v>103</v>
      </c>
      <c r="C27" s="93">
        <f>C28</f>
        <v>169920</v>
      </c>
      <c r="D27" s="93">
        <f>D28</f>
        <v>10856.62</v>
      </c>
      <c r="E27" s="93">
        <f>E28</f>
        <v>22900</v>
      </c>
      <c r="F27" s="93">
        <f>F28</f>
        <v>14524.48</v>
      </c>
      <c r="G27" s="93">
        <f t="shared" si="0"/>
        <v>133.78454804534005</v>
      </c>
      <c r="H27" s="65">
        <f t="shared" si="1"/>
        <v>63.425676855895198</v>
      </c>
    </row>
    <row r="28" spans="1:8" ht="30" customHeight="1" x14ac:dyDescent="0.25">
      <c r="A28" s="62" t="s">
        <v>104</v>
      </c>
      <c r="B28" s="62" t="s">
        <v>105</v>
      </c>
      <c r="C28" s="93">
        <v>169920</v>
      </c>
      <c r="D28" s="93">
        <v>10856.62</v>
      </c>
      <c r="E28" s="93">
        <v>22900</v>
      </c>
      <c r="F28" s="93">
        <v>14524.48</v>
      </c>
      <c r="G28" s="93">
        <f t="shared" si="0"/>
        <v>133.78454804534005</v>
      </c>
      <c r="H28" s="65">
        <f t="shared" si="1"/>
        <v>63.425676855895198</v>
      </c>
    </row>
    <row r="29" spans="1:8" ht="48" customHeight="1" x14ac:dyDescent="0.25">
      <c r="A29" s="62" t="s">
        <v>106</v>
      </c>
      <c r="B29" s="62" t="s">
        <v>107</v>
      </c>
      <c r="C29" s="93">
        <f>C30+C31</f>
        <v>21406.61</v>
      </c>
      <c r="D29" s="93">
        <f>D30+D31</f>
        <v>0</v>
      </c>
      <c r="E29" s="93">
        <f>E30+E31</f>
        <v>8000</v>
      </c>
      <c r="F29" s="93">
        <f>F30+F31</f>
        <v>5000</v>
      </c>
      <c r="G29" s="93">
        <v>0</v>
      </c>
      <c r="H29" s="65">
        <f t="shared" si="1"/>
        <v>62.5</v>
      </c>
    </row>
    <row r="30" spans="1:8" ht="30" customHeight="1" x14ac:dyDescent="0.25">
      <c r="A30" s="62" t="s">
        <v>108</v>
      </c>
      <c r="B30" s="62" t="s">
        <v>109</v>
      </c>
      <c r="C30" s="93">
        <v>15278.61</v>
      </c>
      <c r="D30" s="93">
        <v>0</v>
      </c>
      <c r="E30" s="93">
        <v>4000</v>
      </c>
      <c r="F30" s="93">
        <v>5000</v>
      </c>
      <c r="G30" s="93">
        <v>0</v>
      </c>
      <c r="H30" s="65">
        <f t="shared" si="1"/>
        <v>125</v>
      </c>
    </row>
    <row r="31" spans="1:8" ht="30" customHeight="1" x14ac:dyDescent="0.25">
      <c r="A31" s="62" t="s">
        <v>110</v>
      </c>
      <c r="B31" s="62" t="s">
        <v>111</v>
      </c>
      <c r="C31" s="93">
        <v>6128</v>
      </c>
      <c r="D31" s="93">
        <v>0</v>
      </c>
      <c r="E31" s="93">
        <v>4000</v>
      </c>
      <c r="F31" s="93">
        <v>0</v>
      </c>
      <c r="G31" s="93">
        <v>0</v>
      </c>
      <c r="H31" s="65">
        <f t="shared" si="1"/>
        <v>0</v>
      </c>
    </row>
    <row r="32" spans="1:8" ht="36.75" customHeight="1" x14ac:dyDescent="0.25">
      <c r="A32" s="62">
        <v>67</v>
      </c>
      <c r="B32" s="62" t="s">
        <v>31</v>
      </c>
      <c r="C32" s="93">
        <f>C33</f>
        <v>1335803.0699999998</v>
      </c>
      <c r="D32" s="93">
        <f>D33</f>
        <v>148046.35</v>
      </c>
      <c r="E32" s="93">
        <f>E33</f>
        <v>431140</v>
      </c>
      <c r="F32" s="93">
        <f>F33</f>
        <v>138402.03</v>
      </c>
      <c r="G32" s="93">
        <f t="shared" si="0"/>
        <v>93.485607716772478</v>
      </c>
      <c r="H32" s="65">
        <f t="shared" si="1"/>
        <v>32.101412534211626</v>
      </c>
    </row>
    <row r="33" spans="1:8" ht="51" customHeight="1" x14ac:dyDescent="0.25">
      <c r="A33" s="62">
        <v>671</v>
      </c>
      <c r="B33" s="62" t="s">
        <v>112</v>
      </c>
      <c r="C33" s="93">
        <f>C34+C35</f>
        <v>1335803.0699999998</v>
      </c>
      <c r="D33" s="93">
        <f>D34+D35</f>
        <v>148046.35</v>
      </c>
      <c r="E33" s="93">
        <f>E34+E35</f>
        <v>431140</v>
      </c>
      <c r="F33" s="93">
        <f>F34+F35</f>
        <v>138402.03</v>
      </c>
      <c r="G33" s="93">
        <f t="shared" si="0"/>
        <v>93.485607716772478</v>
      </c>
      <c r="H33" s="65">
        <f t="shared" si="1"/>
        <v>32.101412534211626</v>
      </c>
    </row>
    <row r="34" spans="1:8" ht="42.75" customHeight="1" x14ac:dyDescent="0.25">
      <c r="A34" s="62">
        <v>6711</v>
      </c>
      <c r="B34" s="62" t="s">
        <v>113</v>
      </c>
      <c r="C34" s="95">
        <v>742615.74</v>
      </c>
      <c r="D34" s="93">
        <v>148046.35</v>
      </c>
      <c r="E34" s="93">
        <v>419940</v>
      </c>
      <c r="F34" s="93">
        <v>137001.03</v>
      </c>
      <c r="G34" s="93">
        <f t="shared" si="0"/>
        <v>92.539282461202177</v>
      </c>
      <c r="H34" s="65">
        <f t="shared" si="1"/>
        <v>32.62395342191742</v>
      </c>
    </row>
    <row r="35" spans="1:8" ht="48.75" customHeight="1" x14ac:dyDescent="0.25">
      <c r="A35" s="62">
        <v>6712</v>
      </c>
      <c r="B35" s="62" t="s">
        <v>114</v>
      </c>
      <c r="C35" s="95">
        <v>593187.32999999996</v>
      </c>
      <c r="D35" s="93">
        <v>0</v>
      </c>
      <c r="E35" s="93">
        <v>11200</v>
      </c>
      <c r="F35" s="93">
        <v>1401</v>
      </c>
      <c r="G35" s="93">
        <v>0</v>
      </c>
      <c r="H35" s="65">
        <f t="shared" si="1"/>
        <v>12.508928571428571</v>
      </c>
    </row>
    <row r="36" spans="1:8" s="120" customFormat="1" ht="35.1" customHeight="1" x14ac:dyDescent="0.25">
      <c r="A36" s="172" t="s">
        <v>281</v>
      </c>
      <c r="B36" s="177" t="s">
        <v>282</v>
      </c>
      <c r="C36" s="95"/>
      <c r="D36" s="131">
        <f t="shared" ref="D36:F38" si="4">D37</f>
        <v>45257.24</v>
      </c>
      <c r="E36" s="131">
        <f t="shared" si="4"/>
        <v>24000</v>
      </c>
      <c r="F36" s="131">
        <f t="shared" si="4"/>
        <v>0</v>
      </c>
      <c r="G36" s="131">
        <f t="shared" si="0"/>
        <v>0</v>
      </c>
      <c r="H36" s="131">
        <f t="shared" si="1"/>
        <v>0</v>
      </c>
    </row>
    <row r="37" spans="1:8" s="120" customFormat="1" ht="35.1" customHeight="1" x14ac:dyDescent="0.25">
      <c r="A37" s="124">
        <v>92</v>
      </c>
      <c r="B37" s="124" t="s">
        <v>283</v>
      </c>
      <c r="C37" s="95"/>
      <c r="D37" s="122">
        <f t="shared" si="4"/>
        <v>45257.24</v>
      </c>
      <c r="E37" s="122">
        <f t="shared" si="4"/>
        <v>24000</v>
      </c>
      <c r="F37" s="122">
        <f t="shared" si="4"/>
        <v>0</v>
      </c>
      <c r="G37" s="94">
        <f t="shared" si="0"/>
        <v>0</v>
      </c>
      <c r="H37" s="65">
        <f t="shared" si="1"/>
        <v>0</v>
      </c>
    </row>
    <row r="38" spans="1:8" s="120" customFormat="1" ht="35.1" customHeight="1" x14ac:dyDescent="0.25">
      <c r="A38" s="124">
        <v>922</v>
      </c>
      <c r="B38" s="124" t="s">
        <v>284</v>
      </c>
      <c r="C38" s="95"/>
      <c r="D38" s="122">
        <f t="shared" si="4"/>
        <v>45257.24</v>
      </c>
      <c r="E38" s="122">
        <f t="shared" si="4"/>
        <v>24000</v>
      </c>
      <c r="F38" s="122">
        <f t="shared" si="4"/>
        <v>0</v>
      </c>
      <c r="G38" s="94">
        <f t="shared" si="0"/>
        <v>0</v>
      </c>
      <c r="H38" s="65">
        <f t="shared" si="1"/>
        <v>0</v>
      </c>
    </row>
    <row r="39" spans="1:8" s="120" customFormat="1" ht="35.1" customHeight="1" x14ac:dyDescent="0.25">
      <c r="A39" s="124">
        <v>9221</v>
      </c>
      <c r="B39" s="124" t="s">
        <v>285</v>
      </c>
      <c r="C39" s="95"/>
      <c r="D39" s="93">
        <v>45257.24</v>
      </c>
      <c r="E39" s="122">
        <v>24000</v>
      </c>
      <c r="F39" s="93">
        <v>0</v>
      </c>
      <c r="G39" s="94">
        <f t="shared" si="0"/>
        <v>0</v>
      </c>
      <c r="H39" s="65">
        <f t="shared" si="1"/>
        <v>0</v>
      </c>
    </row>
    <row r="40" spans="1:8" s="22" customFormat="1" ht="30" customHeight="1" x14ac:dyDescent="0.2">
      <c r="A40" s="172" t="s">
        <v>64</v>
      </c>
      <c r="B40" s="173"/>
      <c r="C40" s="97">
        <f>C41+C95</f>
        <v>8125144.0199999996</v>
      </c>
      <c r="D40" s="97">
        <f>D41+D95</f>
        <v>979869.03999999992</v>
      </c>
      <c r="E40" s="97">
        <f>E41+E95</f>
        <v>1999480</v>
      </c>
      <c r="F40" s="97">
        <f>F41+F95</f>
        <v>893523.84000000008</v>
      </c>
      <c r="G40" s="98">
        <f t="shared" si="0"/>
        <v>91.188087746909545</v>
      </c>
      <c r="H40" s="99">
        <f>F40/E40*100</f>
        <v>44.687810830816019</v>
      </c>
    </row>
    <row r="41" spans="1:8" ht="30" customHeight="1" x14ac:dyDescent="0.25">
      <c r="A41" s="96" t="s">
        <v>115</v>
      </c>
      <c r="B41" s="62" t="s">
        <v>14</v>
      </c>
      <c r="C41" s="93">
        <f>C42+C52+C83+C88+C92</f>
        <v>8086288.7899999991</v>
      </c>
      <c r="D41" s="93">
        <f>D42+D52+D83+D88+D92</f>
        <v>979356.05999999994</v>
      </c>
      <c r="E41" s="93">
        <f>E42+E52+E83+E88+E92</f>
        <v>1961580</v>
      </c>
      <c r="F41" s="93">
        <f>F42+F52+F83+F88+F92</f>
        <v>889960.53</v>
      </c>
      <c r="G41" s="93">
        <f t="shared" si="0"/>
        <v>90.872009307830297</v>
      </c>
      <c r="H41" s="65">
        <f t="shared" si="1"/>
        <v>45.369576056036458</v>
      </c>
    </row>
    <row r="42" spans="1:8" ht="30" customHeight="1" x14ac:dyDescent="0.25">
      <c r="A42" s="96" t="s">
        <v>116</v>
      </c>
      <c r="B42" s="62" t="s">
        <v>15</v>
      </c>
      <c r="C42" s="93">
        <f>C43+C47+C49</f>
        <v>6397324.7399999993</v>
      </c>
      <c r="D42" s="93">
        <f>D43+D47+D49</f>
        <v>811837.25999999989</v>
      </c>
      <c r="E42" s="93">
        <f>E43+E47+E49</f>
        <v>1554700</v>
      </c>
      <c r="F42" s="93">
        <f>F43+F47+F49</f>
        <v>746659.17999999993</v>
      </c>
      <c r="G42" s="93">
        <f t="shared" si="0"/>
        <v>91.971533802230269</v>
      </c>
      <c r="H42" s="65">
        <f t="shared" si="1"/>
        <v>48.025932977423288</v>
      </c>
    </row>
    <row r="43" spans="1:8" ht="30" customHeight="1" x14ac:dyDescent="0.25">
      <c r="A43" s="96" t="s">
        <v>117</v>
      </c>
      <c r="B43" s="62" t="s">
        <v>118</v>
      </c>
      <c r="C43" s="93">
        <f>C44+C45+C46</f>
        <v>5308746.9099999992</v>
      </c>
      <c r="D43" s="93">
        <f>D44+D45+D46</f>
        <v>678018.28999999992</v>
      </c>
      <c r="E43" s="93">
        <f>E44+E45+E46</f>
        <v>1288500</v>
      </c>
      <c r="F43" s="93">
        <f>F44+F45+F46</f>
        <v>625268.53999999992</v>
      </c>
      <c r="G43" s="93">
        <f t="shared" si="0"/>
        <v>92.220010761066646</v>
      </c>
      <c r="H43" s="65">
        <f t="shared" si="1"/>
        <v>48.526856034148231</v>
      </c>
    </row>
    <row r="44" spans="1:8" ht="30" customHeight="1" x14ac:dyDescent="0.25">
      <c r="A44" s="96" t="s">
        <v>119</v>
      </c>
      <c r="B44" s="62" t="s">
        <v>120</v>
      </c>
      <c r="C44" s="93">
        <v>5071219.1399999997</v>
      </c>
      <c r="D44" s="93">
        <v>632764.19999999995</v>
      </c>
      <c r="E44" s="93">
        <v>1220500</v>
      </c>
      <c r="F44" s="93">
        <v>589805.72</v>
      </c>
      <c r="G44" s="93">
        <f t="shared" si="0"/>
        <v>93.210981278650095</v>
      </c>
      <c r="H44" s="65">
        <f t="shared" si="1"/>
        <v>48.324925850061447</v>
      </c>
    </row>
    <row r="45" spans="1:8" ht="30" customHeight="1" x14ac:dyDescent="0.25">
      <c r="A45" s="96" t="s">
        <v>121</v>
      </c>
      <c r="B45" s="62" t="s">
        <v>122</v>
      </c>
      <c r="C45" s="93">
        <v>146050.54999999999</v>
      </c>
      <c r="D45" s="93">
        <v>33582.94</v>
      </c>
      <c r="E45" s="93">
        <v>40000</v>
      </c>
      <c r="F45" s="93">
        <v>24084.49</v>
      </c>
      <c r="G45" s="93">
        <f t="shared" si="0"/>
        <v>71.71644293203633</v>
      </c>
      <c r="H45" s="65">
        <f t="shared" si="1"/>
        <v>60.211224999999999</v>
      </c>
    </row>
    <row r="46" spans="1:8" ht="30" customHeight="1" x14ac:dyDescent="0.25">
      <c r="A46" s="96" t="s">
        <v>123</v>
      </c>
      <c r="B46" s="62" t="s">
        <v>124</v>
      </c>
      <c r="C46" s="93">
        <v>91477.22</v>
      </c>
      <c r="D46" s="93">
        <v>11671.15</v>
      </c>
      <c r="E46" s="93">
        <v>28000</v>
      </c>
      <c r="F46" s="93">
        <v>11378.33</v>
      </c>
      <c r="G46" s="93">
        <f t="shared" si="0"/>
        <v>97.491078428432516</v>
      </c>
      <c r="H46" s="65">
        <f t="shared" si="1"/>
        <v>40.636892857142861</v>
      </c>
    </row>
    <row r="47" spans="1:8" ht="30" customHeight="1" x14ac:dyDescent="0.25">
      <c r="A47" s="96" t="s">
        <v>125</v>
      </c>
      <c r="B47" s="62" t="s">
        <v>126</v>
      </c>
      <c r="C47" s="93">
        <f>C48</f>
        <v>241888.55</v>
      </c>
      <c r="D47" s="93">
        <f>D48</f>
        <v>26455.69</v>
      </c>
      <c r="E47" s="93">
        <f>E48</f>
        <v>56500</v>
      </c>
      <c r="F47" s="93">
        <f>F48</f>
        <v>23524.32</v>
      </c>
      <c r="G47" s="93">
        <f t="shared" si="0"/>
        <v>88.919699316101756</v>
      </c>
      <c r="H47" s="65">
        <f t="shared" si="1"/>
        <v>41.635964601769906</v>
      </c>
    </row>
    <row r="48" spans="1:8" ht="30" customHeight="1" x14ac:dyDescent="0.25">
      <c r="A48" s="96" t="s">
        <v>127</v>
      </c>
      <c r="B48" s="62" t="s">
        <v>126</v>
      </c>
      <c r="C48" s="93">
        <v>241888.55</v>
      </c>
      <c r="D48" s="93">
        <v>26455.69</v>
      </c>
      <c r="E48" s="93">
        <v>56500</v>
      </c>
      <c r="F48" s="93">
        <v>23524.32</v>
      </c>
      <c r="G48" s="93">
        <f t="shared" si="0"/>
        <v>88.919699316101756</v>
      </c>
      <c r="H48" s="65">
        <f t="shared" si="1"/>
        <v>41.635964601769906</v>
      </c>
    </row>
    <row r="49" spans="1:8" ht="30" customHeight="1" x14ac:dyDescent="0.25">
      <c r="A49" s="96" t="s">
        <v>128</v>
      </c>
      <c r="B49" s="62" t="s">
        <v>129</v>
      </c>
      <c r="C49" s="93">
        <f>C50+C51</f>
        <v>846689.28000000003</v>
      </c>
      <c r="D49" s="93">
        <f>D50+D51</f>
        <v>107363.28</v>
      </c>
      <c r="E49" s="93">
        <f>E50+E51</f>
        <v>209700</v>
      </c>
      <c r="F49" s="93">
        <f>F50+F51</f>
        <v>97866.32</v>
      </c>
      <c r="G49" s="93">
        <f t="shared" si="0"/>
        <v>91.154368607218416</v>
      </c>
      <c r="H49" s="65">
        <f t="shared" si="1"/>
        <v>46.669680495946594</v>
      </c>
    </row>
    <row r="50" spans="1:8" ht="32.25" customHeight="1" x14ac:dyDescent="0.25">
      <c r="A50" s="96" t="s">
        <v>130</v>
      </c>
      <c r="B50" s="62" t="s">
        <v>131</v>
      </c>
      <c r="C50" s="93">
        <v>846689.28000000003</v>
      </c>
      <c r="D50" s="93">
        <v>107363.28</v>
      </c>
      <c r="E50" s="93">
        <v>209700</v>
      </c>
      <c r="F50" s="93">
        <v>97866.32</v>
      </c>
      <c r="G50" s="93">
        <f t="shared" si="0"/>
        <v>91.154368607218416</v>
      </c>
      <c r="H50" s="65">
        <f t="shared" si="1"/>
        <v>46.669680495946594</v>
      </c>
    </row>
    <row r="51" spans="1:8" ht="39" customHeight="1" x14ac:dyDescent="0.25">
      <c r="A51" s="96" t="s">
        <v>132</v>
      </c>
      <c r="B51" s="62" t="s">
        <v>133</v>
      </c>
      <c r="C51" s="93">
        <v>0</v>
      </c>
      <c r="D51" s="93">
        <v>0</v>
      </c>
      <c r="E51" s="93">
        <v>0</v>
      </c>
      <c r="F51" s="93">
        <v>0</v>
      </c>
      <c r="G51" s="93">
        <v>0</v>
      </c>
      <c r="H51" s="65">
        <v>0</v>
      </c>
    </row>
    <row r="52" spans="1:8" ht="30" customHeight="1" x14ac:dyDescent="0.25">
      <c r="A52" s="96" t="s">
        <v>134</v>
      </c>
      <c r="B52" s="62" t="s">
        <v>22</v>
      </c>
      <c r="C52" s="93">
        <f>C53+C58+C65+C75</f>
        <v>1537154.56</v>
      </c>
      <c r="D52" s="93">
        <f>D53+D58+D65+D75</f>
        <v>166561</v>
      </c>
      <c r="E52" s="93">
        <f>E53+E58+E65+E75</f>
        <v>345180</v>
      </c>
      <c r="F52" s="93">
        <f>F53+F58+F65+F75</f>
        <v>141767.27000000002</v>
      </c>
      <c r="G52" s="93">
        <f t="shared" si="0"/>
        <v>85.114324481721425</v>
      </c>
      <c r="H52" s="65">
        <f t="shared" si="1"/>
        <v>41.070534214033259</v>
      </c>
    </row>
    <row r="53" spans="1:8" ht="30" customHeight="1" x14ac:dyDescent="0.25">
      <c r="A53" s="96" t="s">
        <v>135</v>
      </c>
      <c r="B53" s="62" t="s">
        <v>136</v>
      </c>
      <c r="C53" s="93">
        <f>SUM(C54:C57)</f>
        <v>274826.40000000002</v>
      </c>
      <c r="D53" s="93">
        <f>SUM(D54:D57)</f>
        <v>26715.93</v>
      </c>
      <c r="E53" s="93">
        <f>SUM(E54:E57)</f>
        <v>49950</v>
      </c>
      <c r="F53" s="93">
        <f>SUM(F54:F57)</f>
        <v>26285.58</v>
      </c>
      <c r="G53" s="93">
        <f t="shared" si="0"/>
        <v>98.389163319412802</v>
      </c>
      <c r="H53" s="65">
        <f t="shared" si="1"/>
        <v>52.623783783783786</v>
      </c>
    </row>
    <row r="54" spans="1:8" ht="30" customHeight="1" x14ac:dyDescent="0.25">
      <c r="A54" s="96" t="s">
        <v>137</v>
      </c>
      <c r="B54" s="62" t="s">
        <v>138</v>
      </c>
      <c r="C54" s="95">
        <v>52491.15</v>
      </c>
      <c r="D54" s="93">
        <v>8026.6</v>
      </c>
      <c r="E54" s="93">
        <v>11150</v>
      </c>
      <c r="F54" s="93">
        <v>9472.57</v>
      </c>
      <c r="G54" s="93">
        <f t="shared" si="0"/>
        <v>118.01472603593052</v>
      </c>
      <c r="H54" s="65">
        <f t="shared" si="1"/>
        <v>84.955784753363233</v>
      </c>
    </row>
    <row r="55" spans="1:8" ht="33.75" customHeight="1" x14ac:dyDescent="0.25">
      <c r="A55" s="96" t="s">
        <v>139</v>
      </c>
      <c r="B55" s="62" t="s">
        <v>140</v>
      </c>
      <c r="C55" s="95">
        <v>198178.6</v>
      </c>
      <c r="D55" s="93">
        <v>18082.830000000002</v>
      </c>
      <c r="E55" s="93">
        <v>35300</v>
      </c>
      <c r="F55" s="93">
        <v>15519.01</v>
      </c>
      <c r="G55" s="93">
        <f t="shared" si="0"/>
        <v>85.821798910900554</v>
      </c>
      <c r="H55" s="65">
        <f t="shared" si="1"/>
        <v>43.963201133144473</v>
      </c>
    </row>
    <row r="56" spans="1:8" ht="30" customHeight="1" x14ac:dyDescent="0.25">
      <c r="A56" s="96" t="s">
        <v>141</v>
      </c>
      <c r="B56" s="62" t="s">
        <v>142</v>
      </c>
      <c r="C56" s="95">
        <v>23258.65</v>
      </c>
      <c r="D56" s="93">
        <v>606.5</v>
      </c>
      <c r="E56" s="93">
        <v>3200</v>
      </c>
      <c r="F56" s="93">
        <v>1294</v>
      </c>
      <c r="G56" s="93">
        <f t="shared" si="0"/>
        <v>213.35531739488869</v>
      </c>
      <c r="H56" s="65">
        <f t="shared" si="1"/>
        <v>40.4375</v>
      </c>
    </row>
    <row r="57" spans="1:8" ht="30" customHeight="1" x14ac:dyDescent="0.25">
      <c r="A57" s="96" t="s">
        <v>143</v>
      </c>
      <c r="B57" s="62" t="s">
        <v>144</v>
      </c>
      <c r="C57" s="95">
        <v>898</v>
      </c>
      <c r="D57" s="93">
        <v>0</v>
      </c>
      <c r="E57" s="93">
        <v>300</v>
      </c>
      <c r="F57" s="93">
        <v>0</v>
      </c>
      <c r="G57" s="93">
        <v>0</v>
      </c>
      <c r="H57" s="65">
        <f t="shared" si="1"/>
        <v>0</v>
      </c>
    </row>
    <row r="58" spans="1:8" ht="30" customHeight="1" x14ac:dyDescent="0.25">
      <c r="A58" s="96" t="s">
        <v>145</v>
      </c>
      <c r="B58" s="62" t="s">
        <v>146</v>
      </c>
      <c r="C58" s="93">
        <f>SUM(C59:C64)</f>
        <v>680651.3</v>
      </c>
      <c r="D58" s="93">
        <f>SUM(D59:D64)</f>
        <v>76294.710000000006</v>
      </c>
      <c r="E58" s="93">
        <f>SUM(E59:E64)</f>
        <v>167540</v>
      </c>
      <c r="F58" s="93">
        <f>SUM(F59:F64)</f>
        <v>75428.23000000001</v>
      </c>
      <c r="G58" s="93">
        <f t="shared" si="0"/>
        <v>98.864298717434025</v>
      </c>
      <c r="H58" s="65">
        <f t="shared" si="1"/>
        <v>45.021027814253316</v>
      </c>
    </row>
    <row r="59" spans="1:8" ht="30" customHeight="1" x14ac:dyDescent="0.25">
      <c r="A59" s="96" t="s">
        <v>147</v>
      </c>
      <c r="B59" s="62" t="s">
        <v>148</v>
      </c>
      <c r="C59" s="93">
        <v>83662.320000000007</v>
      </c>
      <c r="D59" s="93">
        <v>10858.01</v>
      </c>
      <c r="E59" s="93">
        <v>17550</v>
      </c>
      <c r="F59" s="93">
        <v>10187.040000000001</v>
      </c>
      <c r="G59" s="93">
        <f t="shared" si="0"/>
        <v>93.820506704267189</v>
      </c>
      <c r="H59" s="65">
        <f t="shared" si="1"/>
        <v>58.045811965811964</v>
      </c>
    </row>
    <row r="60" spans="1:8" ht="30" customHeight="1" x14ac:dyDescent="0.25">
      <c r="A60" s="96" t="s">
        <v>149</v>
      </c>
      <c r="B60" s="62" t="s">
        <v>150</v>
      </c>
      <c r="C60" s="93">
        <v>343943.66</v>
      </c>
      <c r="D60" s="93">
        <v>52249.66</v>
      </c>
      <c r="E60" s="93">
        <v>100700</v>
      </c>
      <c r="F60" s="93">
        <v>42533.52</v>
      </c>
      <c r="G60" s="93">
        <f t="shared" si="0"/>
        <v>81.404395741522521</v>
      </c>
      <c r="H60" s="65">
        <f t="shared" si="1"/>
        <v>42.237855014895729</v>
      </c>
    </row>
    <row r="61" spans="1:8" ht="30" customHeight="1" x14ac:dyDescent="0.25">
      <c r="A61" s="96" t="s">
        <v>151</v>
      </c>
      <c r="B61" s="62" t="s">
        <v>152</v>
      </c>
      <c r="C61" s="93">
        <v>199581.7</v>
      </c>
      <c r="D61" s="93">
        <v>10263.93</v>
      </c>
      <c r="E61" s="93">
        <v>34600</v>
      </c>
      <c r="F61" s="93">
        <v>17819.41</v>
      </c>
      <c r="G61" s="93">
        <f t="shared" si="0"/>
        <v>173.61195955155577</v>
      </c>
      <c r="H61" s="65">
        <f t="shared" si="1"/>
        <v>51.501184971098269</v>
      </c>
    </row>
    <row r="62" spans="1:8" ht="33" customHeight="1" x14ac:dyDescent="0.25">
      <c r="A62" s="96" t="s">
        <v>153</v>
      </c>
      <c r="B62" s="62" t="s">
        <v>154</v>
      </c>
      <c r="C62" s="93">
        <v>19638.060000000001</v>
      </c>
      <c r="D62" s="93">
        <v>1880.27</v>
      </c>
      <c r="E62" s="93">
        <v>3900</v>
      </c>
      <c r="F62" s="93">
        <v>2472.52</v>
      </c>
      <c r="G62" s="93">
        <f t="shared" si="0"/>
        <v>131.49813590601349</v>
      </c>
      <c r="H62" s="65">
        <f t="shared" si="1"/>
        <v>63.397948717948715</v>
      </c>
    </row>
    <row r="63" spans="1:8" ht="30" customHeight="1" x14ac:dyDescent="0.25">
      <c r="A63" s="96" t="s">
        <v>155</v>
      </c>
      <c r="B63" s="62" t="s">
        <v>156</v>
      </c>
      <c r="C63" s="93">
        <v>25863.279999999999</v>
      </c>
      <c r="D63" s="93">
        <v>1042.8399999999999</v>
      </c>
      <c r="E63" s="93">
        <v>9390</v>
      </c>
      <c r="F63" s="93">
        <v>2415.7399999999998</v>
      </c>
      <c r="G63" s="93">
        <f t="shared" si="0"/>
        <v>231.65010931686547</v>
      </c>
      <c r="H63" s="65">
        <f t="shared" si="1"/>
        <v>25.726730564430245</v>
      </c>
    </row>
    <row r="64" spans="1:8" ht="30" customHeight="1" x14ac:dyDescent="0.25">
      <c r="A64" s="96" t="s">
        <v>157</v>
      </c>
      <c r="B64" s="62" t="s">
        <v>158</v>
      </c>
      <c r="C64" s="93">
        <v>7962.28</v>
      </c>
      <c r="D64" s="93">
        <v>0</v>
      </c>
      <c r="E64" s="93">
        <v>1400</v>
      </c>
      <c r="F64" s="93">
        <v>0</v>
      </c>
      <c r="G64" s="93">
        <v>0</v>
      </c>
      <c r="H64" s="65">
        <f t="shared" si="1"/>
        <v>0</v>
      </c>
    </row>
    <row r="65" spans="1:8" ht="30" customHeight="1" x14ac:dyDescent="0.25">
      <c r="A65" s="96" t="s">
        <v>159</v>
      </c>
      <c r="B65" s="62" t="s">
        <v>160</v>
      </c>
      <c r="C65" s="93">
        <f>SUM(C66:C74)</f>
        <v>456990.48</v>
      </c>
      <c r="D65" s="93">
        <f>SUM(D66:D74)</f>
        <v>58398.68</v>
      </c>
      <c r="E65" s="93">
        <f>SUM(E66:E74)</f>
        <v>82990</v>
      </c>
      <c r="F65" s="93">
        <f>SUM(F66:F74)</f>
        <v>24642.239999999998</v>
      </c>
      <c r="G65" s="93">
        <f t="shared" si="0"/>
        <v>42.196570196449642</v>
      </c>
      <c r="H65" s="65">
        <f t="shared" si="1"/>
        <v>29.693023255813948</v>
      </c>
    </row>
    <row r="66" spans="1:8" ht="30" customHeight="1" x14ac:dyDescent="0.25">
      <c r="A66" s="96" t="s">
        <v>161</v>
      </c>
      <c r="B66" s="62" t="s">
        <v>162</v>
      </c>
      <c r="C66" s="93">
        <v>11016.87</v>
      </c>
      <c r="D66" s="93">
        <v>3350.21</v>
      </c>
      <c r="E66" s="93">
        <v>13080</v>
      </c>
      <c r="F66" s="93">
        <v>701.89</v>
      </c>
      <c r="G66" s="93">
        <f t="shared" si="0"/>
        <v>20.95062697562242</v>
      </c>
      <c r="H66" s="65">
        <f t="shared" si="1"/>
        <v>5.3661314984709483</v>
      </c>
    </row>
    <row r="67" spans="1:8" ht="30" customHeight="1" x14ac:dyDescent="0.25">
      <c r="A67" s="96" t="s">
        <v>163</v>
      </c>
      <c r="B67" s="62" t="s">
        <v>164</v>
      </c>
      <c r="C67" s="93">
        <v>232331.99</v>
      </c>
      <c r="D67" s="93">
        <v>23660.53</v>
      </c>
      <c r="E67" s="93">
        <v>28800</v>
      </c>
      <c r="F67" s="93">
        <v>6869.69</v>
      </c>
      <c r="G67" s="93">
        <f t="shared" si="0"/>
        <v>29.034387648966444</v>
      </c>
      <c r="H67" s="65">
        <f t="shared" si="1"/>
        <v>23.853090277777778</v>
      </c>
    </row>
    <row r="68" spans="1:8" ht="30" customHeight="1" x14ac:dyDescent="0.25">
      <c r="A68" s="96" t="s">
        <v>165</v>
      </c>
      <c r="B68" s="62" t="s">
        <v>166</v>
      </c>
      <c r="C68" s="93">
        <v>1920</v>
      </c>
      <c r="D68" s="93">
        <v>127.44</v>
      </c>
      <c r="E68" s="93">
        <v>400</v>
      </c>
      <c r="F68" s="93">
        <v>127.44</v>
      </c>
      <c r="G68" s="93">
        <f t="shared" si="0"/>
        <v>100</v>
      </c>
      <c r="H68" s="65">
        <f t="shared" si="1"/>
        <v>31.86</v>
      </c>
    </row>
    <row r="69" spans="1:8" ht="30" customHeight="1" x14ac:dyDescent="0.25">
      <c r="A69" s="96" t="s">
        <v>167</v>
      </c>
      <c r="B69" s="62" t="s">
        <v>168</v>
      </c>
      <c r="C69" s="93">
        <v>68244.61</v>
      </c>
      <c r="D69" s="93">
        <v>6142.14</v>
      </c>
      <c r="E69" s="93">
        <v>15800</v>
      </c>
      <c r="F69" s="93">
        <v>7129.45</v>
      </c>
      <c r="G69" s="93">
        <f t="shared" si="0"/>
        <v>116.07436496074656</v>
      </c>
      <c r="H69" s="65">
        <f t="shared" si="1"/>
        <v>45.123101265822783</v>
      </c>
    </row>
    <row r="70" spans="1:8" ht="30" customHeight="1" x14ac:dyDescent="0.25">
      <c r="A70" s="96" t="s">
        <v>169</v>
      </c>
      <c r="B70" s="62" t="s">
        <v>170</v>
      </c>
      <c r="C70" s="93">
        <v>1962</v>
      </c>
      <c r="D70" s="93">
        <v>2651.85</v>
      </c>
      <c r="E70" s="93">
        <v>3200</v>
      </c>
      <c r="F70" s="93">
        <v>2651.85</v>
      </c>
      <c r="G70" s="93">
        <f t="shared" si="0"/>
        <v>100</v>
      </c>
      <c r="H70" s="65">
        <f t="shared" si="1"/>
        <v>82.870312499999997</v>
      </c>
    </row>
    <row r="71" spans="1:8" ht="30" customHeight="1" x14ac:dyDescent="0.25">
      <c r="A71" s="96" t="s">
        <v>171</v>
      </c>
      <c r="B71" s="62" t="s">
        <v>172</v>
      </c>
      <c r="C71" s="93">
        <v>31033.7</v>
      </c>
      <c r="D71" s="93">
        <v>251.85</v>
      </c>
      <c r="E71" s="93">
        <v>7810</v>
      </c>
      <c r="F71" s="93">
        <v>651.29999999999995</v>
      </c>
      <c r="G71" s="93">
        <f t="shared" si="0"/>
        <v>258.6063132817153</v>
      </c>
      <c r="H71" s="65">
        <f t="shared" si="1"/>
        <v>8.3393085787451984</v>
      </c>
    </row>
    <row r="72" spans="1:8" ht="30" customHeight="1" x14ac:dyDescent="0.25">
      <c r="A72" s="96" t="s">
        <v>173</v>
      </c>
      <c r="B72" s="62" t="s">
        <v>174</v>
      </c>
      <c r="C72" s="93">
        <v>70166.06</v>
      </c>
      <c r="D72" s="93">
        <v>5549.83</v>
      </c>
      <c r="E72" s="93">
        <v>6700</v>
      </c>
      <c r="F72" s="93">
        <v>5198.62</v>
      </c>
      <c r="G72" s="93">
        <f t="shared" si="0"/>
        <v>93.671698052012403</v>
      </c>
      <c r="H72" s="65">
        <f t="shared" si="1"/>
        <v>77.591343283582091</v>
      </c>
    </row>
    <row r="73" spans="1:8" ht="30" customHeight="1" x14ac:dyDescent="0.25">
      <c r="A73" s="96" t="s">
        <v>175</v>
      </c>
      <c r="B73" s="62" t="s">
        <v>176</v>
      </c>
      <c r="C73" s="93">
        <v>15917.75</v>
      </c>
      <c r="D73" s="93">
        <v>1122.83</v>
      </c>
      <c r="E73" s="93">
        <v>3200</v>
      </c>
      <c r="F73" s="93">
        <v>650</v>
      </c>
      <c r="G73" s="93">
        <f t="shared" si="0"/>
        <v>57.88944007552346</v>
      </c>
      <c r="H73" s="65">
        <f t="shared" si="1"/>
        <v>20.3125</v>
      </c>
    </row>
    <row r="74" spans="1:8" ht="30" customHeight="1" x14ac:dyDescent="0.25">
      <c r="A74" s="96" t="s">
        <v>177</v>
      </c>
      <c r="B74" s="62" t="s">
        <v>178</v>
      </c>
      <c r="C74" s="93">
        <v>24397.5</v>
      </c>
      <c r="D74" s="93">
        <v>15542</v>
      </c>
      <c r="E74" s="93">
        <v>4000</v>
      </c>
      <c r="F74" s="93">
        <v>662</v>
      </c>
      <c r="G74" s="93">
        <f t="shared" si="0"/>
        <v>4.2594260712906964</v>
      </c>
      <c r="H74" s="65">
        <f t="shared" si="1"/>
        <v>16.55</v>
      </c>
    </row>
    <row r="75" spans="1:8" ht="30" customHeight="1" x14ac:dyDescent="0.25">
      <c r="A75" s="96" t="s">
        <v>179</v>
      </c>
      <c r="B75" s="62" t="s">
        <v>180</v>
      </c>
      <c r="C75" s="93">
        <f>SUM(C76:C82)</f>
        <v>124686.38</v>
      </c>
      <c r="D75" s="93">
        <f>SUM(D76:D82)</f>
        <v>5151.68</v>
      </c>
      <c r="E75" s="93">
        <f>SUM(E76:E82)</f>
        <v>44700</v>
      </c>
      <c r="F75" s="93">
        <f>SUM(F76:F82)</f>
        <v>15411.22</v>
      </c>
      <c r="G75" s="93">
        <f t="shared" si="0"/>
        <v>299.14940368967018</v>
      </c>
      <c r="H75" s="65">
        <f t="shared" si="1"/>
        <v>34.47700223713646</v>
      </c>
    </row>
    <row r="76" spans="1:8" ht="35.25" customHeight="1" x14ac:dyDescent="0.25">
      <c r="A76" s="96" t="s">
        <v>181</v>
      </c>
      <c r="B76" s="62" t="s">
        <v>182</v>
      </c>
      <c r="C76" s="95">
        <v>74630.600000000006</v>
      </c>
      <c r="D76" s="93">
        <v>1740.58</v>
      </c>
      <c r="E76" s="93">
        <v>9300</v>
      </c>
      <c r="F76" s="93">
        <v>7364.01</v>
      </c>
      <c r="G76" s="93">
        <f t="shared" si="0"/>
        <v>423.07793953739559</v>
      </c>
      <c r="H76" s="65">
        <f t="shared" si="1"/>
        <v>79.182903225806456</v>
      </c>
    </row>
    <row r="77" spans="1:8" ht="30" customHeight="1" x14ac:dyDescent="0.25">
      <c r="A77" s="96" t="s">
        <v>183</v>
      </c>
      <c r="B77" s="62" t="s">
        <v>184</v>
      </c>
      <c r="C77" s="95">
        <v>0</v>
      </c>
      <c r="D77" s="93">
        <v>0</v>
      </c>
      <c r="E77" s="93">
        <v>2400</v>
      </c>
      <c r="F77" s="93">
        <v>3402.07</v>
      </c>
      <c r="G77" s="93">
        <v>0</v>
      </c>
      <c r="H77" s="65">
        <f t="shared" si="1"/>
        <v>141.75291666666666</v>
      </c>
    </row>
    <row r="78" spans="1:8" ht="30" customHeight="1" x14ac:dyDescent="0.25">
      <c r="A78" s="96" t="s">
        <v>185</v>
      </c>
      <c r="B78" s="62" t="s">
        <v>186</v>
      </c>
      <c r="C78" s="95">
        <v>4259.24</v>
      </c>
      <c r="D78" s="93">
        <v>391.83</v>
      </c>
      <c r="E78" s="93">
        <v>700</v>
      </c>
      <c r="F78" s="93">
        <v>0</v>
      </c>
      <c r="G78" s="93">
        <v>0</v>
      </c>
      <c r="H78" s="65">
        <f t="shared" si="1"/>
        <v>0</v>
      </c>
    </row>
    <row r="79" spans="1:8" ht="30" customHeight="1" x14ac:dyDescent="0.25">
      <c r="A79" s="96" t="s">
        <v>187</v>
      </c>
      <c r="B79" s="62" t="s">
        <v>188</v>
      </c>
      <c r="C79" s="95">
        <v>4500</v>
      </c>
      <c r="D79" s="93">
        <v>125</v>
      </c>
      <c r="E79" s="93">
        <v>500</v>
      </c>
      <c r="F79" s="93">
        <v>140</v>
      </c>
      <c r="G79" s="93">
        <f t="shared" si="0"/>
        <v>112.00000000000001</v>
      </c>
      <c r="H79" s="65">
        <f t="shared" si="1"/>
        <v>28.000000000000004</v>
      </c>
    </row>
    <row r="80" spans="1:8" ht="30" customHeight="1" x14ac:dyDescent="0.25">
      <c r="A80" s="96" t="s">
        <v>189</v>
      </c>
      <c r="B80" s="62" t="s">
        <v>190</v>
      </c>
      <c r="C80" s="95">
        <v>28746.54</v>
      </c>
      <c r="D80" s="93">
        <v>2273.77</v>
      </c>
      <c r="E80" s="93">
        <v>5200</v>
      </c>
      <c r="F80" s="93">
        <v>3037.45</v>
      </c>
      <c r="G80" s="93">
        <f t="shared" ref="G80:G99" si="5">F80/D80*100</f>
        <v>133.58651050897848</v>
      </c>
      <c r="H80" s="65">
        <f t="shared" si="1"/>
        <v>58.412500000000001</v>
      </c>
    </row>
    <row r="81" spans="1:8" ht="30" customHeight="1" x14ac:dyDescent="0.25">
      <c r="A81" s="96" t="s">
        <v>191</v>
      </c>
      <c r="B81" s="62" t="s">
        <v>192</v>
      </c>
      <c r="C81" s="95">
        <v>0</v>
      </c>
      <c r="D81" s="93">
        <v>0</v>
      </c>
      <c r="E81" s="93">
        <v>0</v>
      </c>
      <c r="F81" s="93">
        <v>0</v>
      </c>
      <c r="G81" s="93">
        <v>0</v>
      </c>
      <c r="H81" s="65">
        <v>0</v>
      </c>
    </row>
    <row r="82" spans="1:8" ht="30" customHeight="1" x14ac:dyDescent="0.25">
      <c r="A82" s="96" t="s">
        <v>193</v>
      </c>
      <c r="B82" s="62" t="s">
        <v>180</v>
      </c>
      <c r="C82" s="95">
        <v>12550</v>
      </c>
      <c r="D82" s="93">
        <v>620.5</v>
      </c>
      <c r="E82" s="93">
        <v>26600</v>
      </c>
      <c r="F82" s="93">
        <v>1467.69</v>
      </c>
      <c r="G82" s="93">
        <f t="shared" si="5"/>
        <v>236.53344077356971</v>
      </c>
      <c r="H82" s="65">
        <f t="shared" ref="H82:H106" si="6">F82/E82*100</f>
        <v>5.517631578947368</v>
      </c>
    </row>
    <row r="83" spans="1:8" ht="30" customHeight="1" x14ac:dyDescent="0.25">
      <c r="A83" s="96" t="s">
        <v>194</v>
      </c>
      <c r="B83" s="62" t="s">
        <v>37</v>
      </c>
      <c r="C83" s="93">
        <f>C84</f>
        <v>9593.3700000000008</v>
      </c>
      <c r="D83" s="93">
        <f>D84</f>
        <v>871.56</v>
      </c>
      <c r="E83" s="93">
        <f>E84</f>
        <v>2000</v>
      </c>
      <c r="F83" s="93">
        <f>F84</f>
        <v>1034.8</v>
      </c>
      <c r="G83" s="93">
        <f t="shared" si="5"/>
        <v>118.72963421910138</v>
      </c>
      <c r="H83" s="65">
        <f t="shared" si="6"/>
        <v>51.739999999999995</v>
      </c>
    </row>
    <row r="84" spans="1:8" ht="30" customHeight="1" x14ac:dyDescent="0.25">
      <c r="A84" s="96" t="s">
        <v>195</v>
      </c>
      <c r="B84" s="62" t="s">
        <v>196</v>
      </c>
      <c r="C84" s="93">
        <f>C85+C86+C87</f>
        <v>9593.3700000000008</v>
      </c>
      <c r="D84" s="93">
        <f>D85+D86+D87</f>
        <v>871.56</v>
      </c>
      <c r="E84" s="93">
        <f>E85+E86+E87</f>
        <v>2000</v>
      </c>
      <c r="F84" s="93">
        <f>F85+F86+F87</f>
        <v>1034.8</v>
      </c>
      <c r="G84" s="93">
        <f t="shared" si="5"/>
        <v>118.72963421910138</v>
      </c>
      <c r="H84" s="65">
        <f t="shared" si="6"/>
        <v>51.739999999999995</v>
      </c>
    </row>
    <row r="85" spans="1:8" ht="30" customHeight="1" x14ac:dyDescent="0.25">
      <c r="A85" s="96" t="s">
        <v>197</v>
      </c>
      <c r="B85" s="62" t="s">
        <v>198</v>
      </c>
      <c r="C85" s="93">
        <v>8532.23</v>
      </c>
      <c r="D85" s="93">
        <v>821.76</v>
      </c>
      <c r="E85" s="93">
        <v>1500</v>
      </c>
      <c r="F85" s="93">
        <v>906.75</v>
      </c>
      <c r="G85" s="93">
        <f t="shared" si="5"/>
        <v>110.34243574766356</v>
      </c>
      <c r="H85" s="65">
        <f t="shared" si="6"/>
        <v>60.45</v>
      </c>
    </row>
    <row r="86" spans="1:8" ht="30" customHeight="1" x14ac:dyDescent="0.25">
      <c r="A86" s="96" t="s">
        <v>199</v>
      </c>
      <c r="B86" s="62" t="s">
        <v>200</v>
      </c>
      <c r="C86" s="93">
        <v>26.12</v>
      </c>
      <c r="D86" s="93">
        <v>0</v>
      </c>
      <c r="E86" s="93">
        <v>300</v>
      </c>
      <c r="F86" s="93">
        <v>0</v>
      </c>
      <c r="G86" s="93">
        <v>0</v>
      </c>
      <c r="H86" s="65">
        <f t="shared" si="6"/>
        <v>0</v>
      </c>
    </row>
    <row r="87" spans="1:8" ht="30" customHeight="1" x14ac:dyDescent="0.25">
      <c r="A87" s="96" t="s">
        <v>201</v>
      </c>
      <c r="B87" s="62" t="s">
        <v>202</v>
      </c>
      <c r="C87" s="93">
        <v>1035.02</v>
      </c>
      <c r="D87" s="93">
        <v>49.8</v>
      </c>
      <c r="E87" s="93">
        <v>200</v>
      </c>
      <c r="F87" s="93">
        <v>128.05000000000001</v>
      </c>
      <c r="G87" s="93">
        <f t="shared" si="5"/>
        <v>257.12851405622496</v>
      </c>
      <c r="H87" s="65">
        <f t="shared" si="6"/>
        <v>64.025000000000006</v>
      </c>
    </row>
    <row r="88" spans="1:8" ht="38.25" customHeight="1" x14ac:dyDescent="0.25">
      <c r="A88" s="96" t="s">
        <v>203</v>
      </c>
      <c r="B88" s="62" t="s">
        <v>38</v>
      </c>
      <c r="C88" s="93">
        <f>C89</f>
        <v>142216.12</v>
      </c>
      <c r="D88" s="93">
        <f>D89</f>
        <v>86.24</v>
      </c>
      <c r="E88" s="93">
        <f>E89</f>
        <v>58700</v>
      </c>
      <c r="F88" s="93">
        <f>F89</f>
        <v>499.28</v>
      </c>
      <c r="G88" s="93">
        <f t="shared" si="5"/>
        <v>578.94248608534326</v>
      </c>
      <c r="H88" s="65">
        <f t="shared" si="6"/>
        <v>0.8505621805792164</v>
      </c>
    </row>
    <row r="89" spans="1:8" ht="34.5" customHeight="1" x14ac:dyDescent="0.25">
      <c r="A89" s="96" t="s">
        <v>204</v>
      </c>
      <c r="B89" s="62" t="s">
        <v>205</v>
      </c>
      <c r="C89" s="93">
        <f>C90+C91</f>
        <v>142216.12</v>
      </c>
      <c r="D89" s="93">
        <f>D90+D91</f>
        <v>86.24</v>
      </c>
      <c r="E89" s="93">
        <f>E90+E91</f>
        <v>58700</v>
      </c>
      <c r="F89" s="93">
        <f>F90+F91</f>
        <v>499.28</v>
      </c>
      <c r="G89" s="93">
        <f t="shared" si="5"/>
        <v>578.94248608534326</v>
      </c>
      <c r="H89" s="65">
        <f t="shared" si="6"/>
        <v>0.8505621805792164</v>
      </c>
    </row>
    <row r="90" spans="1:8" ht="30" customHeight="1" x14ac:dyDescent="0.25">
      <c r="A90" s="96" t="s">
        <v>206</v>
      </c>
      <c r="B90" s="62" t="s">
        <v>207</v>
      </c>
      <c r="C90" s="93">
        <v>0</v>
      </c>
      <c r="D90" s="93">
        <v>0</v>
      </c>
      <c r="E90" s="93">
        <v>600</v>
      </c>
      <c r="F90" s="93">
        <v>340</v>
      </c>
      <c r="G90" s="93">
        <v>0</v>
      </c>
      <c r="H90" s="65">
        <f t="shared" si="6"/>
        <v>56.666666666666664</v>
      </c>
    </row>
    <row r="91" spans="1:8" ht="30" customHeight="1" x14ac:dyDescent="0.25">
      <c r="A91" s="96" t="s">
        <v>208</v>
      </c>
      <c r="B91" s="62" t="s">
        <v>209</v>
      </c>
      <c r="C91" s="93">
        <v>142216.12</v>
      </c>
      <c r="D91" s="93">
        <v>86.24</v>
      </c>
      <c r="E91" s="93">
        <v>58100</v>
      </c>
      <c r="F91" s="93">
        <v>159.28</v>
      </c>
      <c r="G91" s="93">
        <f t="shared" si="5"/>
        <v>184.69387755102042</v>
      </c>
      <c r="H91" s="65">
        <f t="shared" si="6"/>
        <v>0.27414802065404476</v>
      </c>
    </row>
    <row r="92" spans="1:8" ht="30" customHeight="1" x14ac:dyDescent="0.25">
      <c r="A92" s="96" t="s">
        <v>210</v>
      </c>
      <c r="B92" s="62" t="s">
        <v>68</v>
      </c>
      <c r="C92" s="93">
        <f t="shared" ref="C92:F93" si="7">C93</f>
        <v>0</v>
      </c>
      <c r="D92" s="93">
        <f t="shared" si="7"/>
        <v>0</v>
      </c>
      <c r="E92" s="93">
        <f t="shared" si="7"/>
        <v>1000</v>
      </c>
      <c r="F92" s="93">
        <f t="shared" si="7"/>
        <v>0</v>
      </c>
      <c r="G92" s="93">
        <v>0</v>
      </c>
      <c r="H92" s="65">
        <f t="shared" si="6"/>
        <v>0</v>
      </c>
    </row>
    <row r="93" spans="1:8" ht="30" customHeight="1" x14ac:dyDescent="0.25">
      <c r="A93" s="96" t="s">
        <v>211</v>
      </c>
      <c r="B93" s="62" t="s">
        <v>109</v>
      </c>
      <c r="C93" s="93">
        <f t="shared" si="7"/>
        <v>0</v>
      </c>
      <c r="D93" s="93">
        <f t="shared" si="7"/>
        <v>0</v>
      </c>
      <c r="E93" s="93">
        <f t="shared" si="7"/>
        <v>1000</v>
      </c>
      <c r="F93" s="93">
        <f t="shared" si="7"/>
        <v>0</v>
      </c>
      <c r="G93" s="93">
        <v>0</v>
      </c>
      <c r="H93" s="65">
        <f t="shared" si="6"/>
        <v>0</v>
      </c>
    </row>
    <row r="94" spans="1:8" ht="30" customHeight="1" x14ac:dyDescent="0.25">
      <c r="A94" s="96" t="s">
        <v>212</v>
      </c>
      <c r="B94" s="62" t="s">
        <v>213</v>
      </c>
      <c r="C94" s="93">
        <v>0</v>
      </c>
      <c r="D94" s="93">
        <v>0</v>
      </c>
      <c r="E94" s="93">
        <v>1000</v>
      </c>
      <c r="F94" s="93">
        <v>0</v>
      </c>
      <c r="G94" s="93">
        <v>0</v>
      </c>
      <c r="H94" s="65">
        <f t="shared" si="6"/>
        <v>0</v>
      </c>
    </row>
    <row r="95" spans="1:8" ht="33.75" customHeight="1" x14ac:dyDescent="0.25">
      <c r="A95" s="96" t="s">
        <v>214</v>
      </c>
      <c r="B95" s="62" t="s">
        <v>16</v>
      </c>
      <c r="C95" s="93">
        <f>C96</f>
        <v>38855.230000000003</v>
      </c>
      <c r="D95" s="93">
        <f>D96</f>
        <v>512.98</v>
      </c>
      <c r="E95" s="93">
        <f>E96</f>
        <v>37900</v>
      </c>
      <c r="F95" s="93">
        <f>F96</f>
        <v>3563.3100000000004</v>
      </c>
      <c r="G95" s="93">
        <f t="shared" si="5"/>
        <v>694.62942025030225</v>
      </c>
      <c r="H95" s="65">
        <f t="shared" si="6"/>
        <v>9.4018733509234842</v>
      </c>
    </row>
    <row r="96" spans="1:8" ht="35.25" customHeight="1" x14ac:dyDescent="0.25">
      <c r="A96" s="96" t="s">
        <v>215</v>
      </c>
      <c r="B96" s="62" t="s">
        <v>32</v>
      </c>
      <c r="C96" s="93">
        <f>C97+C99+C105</f>
        <v>38855.230000000003</v>
      </c>
      <c r="D96" s="93">
        <f>D97+D99+D105</f>
        <v>512.98</v>
      </c>
      <c r="E96" s="93">
        <f>E97+E99+E105</f>
        <v>37900</v>
      </c>
      <c r="F96" s="93">
        <f>F97+F99+F105</f>
        <v>3563.3100000000004</v>
      </c>
      <c r="G96" s="93">
        <f t="shared" si="5"/>
        <v>694.62942025030225</v>
      </c>
      <c r="H96" s="65">
        <f t="shared" si="6"/>
        <v>9.4018733509234842</v>
      </c>
    </row>
    <row r="97" spans="1:8" ht="30" customHeight="1" x14ac:dyDescent="0.25">
      <c r="A97" s="96" t="s">
        <v>216</v>
      </c>
      <c r="B97" s="62" t="s">
        <v>217</v>
      </c>
      <c r="C97" s="93">
        <f>C98</f>
        <v>0</v>
      </c>
      <c r="D97" s="93">
        <v>0</v>
      </c>
      <c r="E97" s="93">
        <v>0</v>
      </c>
      <c r="F97" s="93">
        <v>0</v>
      </c>
      <c r="G97" s="93">
        <v>0</v>
      </c>
      <c r="H97" s="65">
        <v>0</v>
      </c>
    </row>
    <row r="98" spans="1:8" ht="30" customHeight="1" x14ac:dyDescent="0.25">
      <c r="A98" s="96" t="s">
        <v>218</v>
      </c>
      <c r="B98" s="62" t="s">
        <v>219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65">
        <v>0</v>
      </c>
    </row>
    <row r="99" spans="1:8" ht="30" customHeight="1" x14ac:dyDescent="0.25">
      <c r="A99" s="96" t="s">
        <v>220</v>
      </c>
      <c r="B99" s="62" t="s">
        <v>221</v>
      </c>
      <c r="C99" s="93">
        <f>C100+C101+C102+C103+C104</f>
        <v>7477.99</v>
      </c>
      <c r="D99" s="93">
        <f>D100+D101+D102+D103+D104</f>
        <v>512.98</v>
      </c>
      <c r="E99" s="93">
        <f>E100+E101+E102+E103+E104</f>
        <v>25600</v>
      </c>
      <c r="F99" s="93">
        <f>F100+F101+F102+F103+F104</f>
        <v>3527.76</v>
      </c>
      <c r="G99" s="93">
        <f t="shared" si="5"/>
        <v>687.69932550976648</v>
      </c>
      <c r="H99" s="65">
        <f t="shared" si="6"/>
        <v>13.780312499999999</v>
      </c>
    </row>
    <row r="100" spans="1:8" ht="30" customHeight="1" x14ac:dyDescent="0.25">
      <c r="A100" s="96" t="s">
        <v>222</v>
      </c>
      <c r="B100" s="62" t="s">
        <v>223</v>
      </c>
      <c r="C100" s="93">
        <v>7028</v>
      </c>
      <c r="D100" s="93">
        <v>512.98</v>
      </c>
      <c r="E100" s="93">
        <v>16100</v>
      </c>
      <c r="F100" s="93">
        <v>3073.46</v>
      </c>
      <c r="G100" s="93">
        <v>0</v>
      </c>
      <c r="H100" s="65">
        <f t="shared" si="6"/>
        <v>19.089813664596271</v>
      </c>
    </row>
    <row r="101" spans="1:8" ht="30" customHeight="1" x14ac:dyDescent="0.25">
      <c r="A101" s="96" t="s">
        <v>224</v>
      </c>
      <c r="B101" s="62" t="s">
        <v>225</v>
      </c>
      <c r="C101" s="93">
        <v>449.99</v>
      </c>
      <c r="D101" s="93">
        <v>0</v>
      </c>
      <c r="E101" s="93">
        <v>400</v>
      </c>
      <c r="F101" s="93">
        <v>454.3</v>
      </c>
      <c r="G101" s="93">
        <v>0</v>
      </c>
      <c r="H101" s="65">
        <v>0</v>
      </c>
    </row>
    <row r="102" spans="1:8" ht="30" customHeight="1" x14ac:dyDescent="0.25">
      <c r="A102" s="96" t="s">
        <v>226</v>
      </c>
      <c r="B102" s="62" t="s">
        <v>227</v>
      </c>
      <c r="C102" s="93">
        <v>0</v>
      </c>
      <c r="D102" s="93">
        <v>0</v>
      </c>
      <c r="E102" s="93">
        <v>3000</v>
      </c>
      <c r="F102" s="93">
        <v>0</v>
      </c>
      <c r="G102" s="93">
        <v>0</v>
      </c>
      <c r="H102" s="65">
        <f t="shared" si="6"/>
        <v>0</v>
      </c>
    </row>
    <row r="103" spans="1:8" ht="30" customHeight="1" x14ac:dyDescent="0.25">
      <c r="A103" s="96" t="s">
        <v>228</v>
      </c>
      <c r="B103" s="62" t="s">
        <v>229</v>
      </c>
      <c r="C103" s="93">
        <v>0</v>
      </c>
      <c r="D103" s="93">
        <v>0</v>
      </c>
      <c r="E103" s="93">
        <v>1000</v>
      </c>
      <c r="F103" s="93">
        <v>0</v>
      </c>
      <c r="G103" s="93">
        <v>0</v>
      </c>
      <c r="H103" s="65">
        <f t="shared" si="6"/>
        <v>0</v>
      </c>
    </row>
    <row r="104" spans="1:8" ht="33" customHeight="1" x14ac:dyDescent="0.25">
      <c r="A104" s="96" t="s">
        <v>230</v>
      </c>
      <c r="B104" s="62" t="s">
        <v>231</v>
      </c>
      <c r="C104" s="93">
        <v>0</v>
      </c>
      <c r="D104" s="93">
        <v>0</v>
      </c>
      <c r="E104" s="93">
        <v>5100</v>
      </c>
      <c r="F104" s="93">
        <v>0</v>
      </c>
      <c r="G104" s="93">
        <v>0</v>
      </c>
      <c r="H104" s="65">
        <f t="shared" si="6"/>
        <v>0</v>
      </c>
    </row>
    <row r="105" spans="1:8" ht="36" customHeight="1" x14ac:dyDescent="0.25">
      <c r="A105" s="96" t="s">
        <v>232</v>
      </c>
      <c r="B105" s="62" t="s">
        <v>233</v>
      </c>
      <c r="C105" s="93">
        <f>C106</f>
        <v>31377.24</v>
      </c>
      <c r="D105" s="93">
        <f>D106</f>
        <v>0</v>
      </c>
      <c r="E105" s="93">
        <f>E106</f>
        <v>12300</v>
      </c>
      <c r="F105" s="93">
        <f>F106</f>
        <v>35.549999999999997</v>
      </c>
      <c r="G105" s="93">
        <v>0</v>
      </c>
      <c r="H105" s="65">
        <f t="shared" si="6"/>
        <v>0.28902439024390242</v>
      </c>
    </row>
    <row r="106" spans="1:8" ht="30" customHeight="1" x14ac:dyDescent="0.25">
      <c r="A106" s="96" t="s">
        <v>234</v>
      </c>
      <c r="B106" s="62" t="s">
        <v>235</v>
      </c>
      <c r="C106" s="93">
        <v>31377.24</v>
      </c>
      <c r="D106" s="93">
        <v>0</v>
      </c>
      <c r="E106" s="93">
        <v>12300</v>
      </c>
      <c r="F106" s="93">
        <v>35.549999999999997</v>
      </c>
      <c r="G106" s="93">
        <v>0</v>
      </c>
      <c r="H106" s="65">
        <f t="shared" si="6"/>
        <v>0.28902439024390242</v>
      </c>
    </row>
    <row r="107" spans="1:8" ht="15" hidden="1" customHeight="1" x14ac:dyDescent="0.25">
      <c r="D107" s="97">
        <f t="shared" ref="D107" si="8">C107/7.5345</f>
        <v>0</v>
      </c>
      <c r="G107" s="18" t="e">
        <f t="shared" ref="G107" si="9">F107/C107*100</f>
        <v>#DIV/0!</v>
      </c>
    </row>
  </sheetData>
  <protectedRanges>
    <protectedRange algorithmName="SHA-512" hashValue="R8frfBQ/MhInQYm+jLEgMwgPwCkrGPIUaxyIFLRSCn/+fIsUU6bmJDax/r7gTh2PEAEvgODYwg0rRRjqSM/oww==" saltValue="tbZzHO5lCNHCDH5y3XGZag==" spinCount="100000" sqref="C54:C57" name="Range1_3"/>
    <protectedRange algorithmName="SHA-512" hashValue="R8frfBQ/MhInQYm+jLEgMwgPwCkrGPIUaxyIFLRSCn/+fIsUU6bmJDax/r7gTh2PEAEvgODYwg0rRRjqSM/oww==" saltValue="tbZzHO5lCNHCDH5y3XGZag==" spinCount="100000" sqref="C76:C82" name="Range1_1_1"/>
    <protectedRange algorithmName="SHA-512" hashValue="R8frfBQ/MhInQYm+jLEgMwgPwCkrGPIUaxyIFLRSCn/+fIsUU6bmJDax/r7gTh2PEAEvgODYwg0rRRjqSM/oww==" saltValue="tbZzHO5lCNHCDH5y3XGZag==" spinCount="100000" sqref="C34:C39" name="Range1_2_1"/>
  </protectedRanges>
  <mergeCells count="9">
    <mergeCell ref="A9:B9"/>
    <mergeCell ref="A11:B11"/>
    <mergeCell ref="A40:B40"/>
    <mergeCell ref="A7:H7"/>
    <mergeCell ref="A2:J2"/>
    <mergeCell ref="A4:I4"/>
    <mergeCell ref="A5:I6"/>
    <mergeCell ref="E8:F8"/>
    <mergeCell ref="A36:B36"/>
  </mergeCells>
  <conditionalFormatting sqref="C54:C57">
    <cfRule type="cellIs" dxfId="2" priority="3" operator="lessThan">
      <formula>-0.001</formula>
    </cfRule>
  </conditionalFormatting>
  <conditionalFormatting sqref="C76:C82">
    <cfRule type="cellIs" dxfId="1" priority="2" operator="lessThan">
      <formula>-0.001</formula>
    </cfRule>
  </conditionalFormatting>
  <conditionalFormatting sqref="C34:C39">
    <cfRule type="cellIs" dxfId="0" priority="1" operator="lessThan">
      <formula>-0.001</formula>
    </cfRule>
  </conditionalFormatting>
  <pageMargins left="0.7" right="0.7" top="0.75" bottom="0.75" header="0.3" footer="0.3"/>
  <pageSetup paperSize="9" scale="78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8"/>
  <sheetViews>
    <sheetView workbookViewId="0">
      <selection activeCell="B77" sqref="B77"/>
    </sheetView>
  </sheetViews>
  <sheetFormatPr defaultRowHeight="15" x14ac:dyDescent="0.25"/>
  <cols>
    <col min="1" max="1" width="11.5703125" style="17" customWidth="1"/>
    <col min="2" max="2" width="50.7109375" style="17" customWidth="1"/>
    <col min="3" max="3" width="23.28515625" style="108" hidden="1" customWidth="1"/>
    <col min="4" max="6" width="20.7109375" style="17" customWidth="1"/>
    <col min="7" max="8" width="14.7109375" style="17" customWidth="1"/>
    <col min="9" max="9" width="0" style="17" hidden="1" customWidth="1"/>
    <col min="10" max="256" width="9.140625" style="17"/>
    <col min="257" max="257" width="11.5703125" style="17" customWidth="1"/>
    <col min="258" max="258" width="21.5703125" style="17" customWidth="1"/>
    <col min="259" max="259" width="12.140625" style="17" customWidth="1"/>
    <col min="260" max="260" width="12" style="17" customWidth="1"/>
    <col min="261" max="261" width="11" style="17" customWidth="1"/>
    <col min="262" max="262" width="10.28515625" style="17" customWidth="1"/>
    <col min="263" max="263" width="1" style="17" customWidth="1"/>
    <col min="264" max="264" width="0" style="17" hidden="1" customWidth="1"/>
    <col min="265" max="265" width="1.140625" style="17" customWidth="1"/>
    <col min="266" max="512" width="9.140625" style="17"/>
    <col min="513" max="513" width="11.5703125" style="17" customWidth="1"/>
    <col min="514" max="514" width="21.5703125" style="17" customWidth="1"/>
    <col min="515" max="515" width="12.140625" style="17" customWidth="1"/>
    <col min="516" max="516" width="12" style="17" customWidth="1"/>
    <col min="517" max="517" width="11" style="17" customWidth="1"/>
    <col min="518" max="518" width="10.28515625" style="17" customWidth="1"/>
    <col min="519" max="519" width="1" style="17" customWidth="1"/>
    <col min="520" max="520" width="0" style="17" hidden="1" customWidth="1"/>
    <col min="521" max="521" width="1.140625" style="17" customWidth="1"/>
    <col min="522" max="768" width="9.140625" style="17"/>
    <col min="769" max="769" width="11.5703125" style="17" customWidth="1"/>
    <col min="770" max="770" width="21.5703125" style="17" customWidth="1"/>
    <col min="771" max="771" width="12.140625" style="17" customWidth="1"/>
    <col min="772" max="772" width="12" style="17" customWidth="1"/>
    <col min="773" max="773" width="11" style="17" customWidth="1"/>
    <col min="774" max="774" width="10.28515625" style="17" customWidth="1"/>
    <col min="775" max="775" width="1" style="17" customWidth="1"/>
    <col min="776" max="776" width="0" style="17" hidden="1" customWidth="1"/>
    <col min="777" max="777" width="1.140625" style="17" customWidth="1"/>
    <col min="778" max="1024" width="9.140625" style="17"/>
    <col min="1025" max="1025" width="11.5703125" style="17" customWidth="1"/>
    <col min="1026" max="1026" width="21.5703125" style="17" customWidth="1"/>
    <col min="1027" max="1027" width="12.140625" style="17" customWidth="1"/>
    <col min="1028" max="1028" width="12" style="17" customWidth="1"/>
    <col min="1029" max="1029" width="11" style="17" customWidth="1"/>
    <col min="1030" max="1030" width="10.28515625" style="17" customWidth="1"/>
    <col min="1031" max="1031" width="1" style="17" customWidth="1"/>
    <col min="1032" max="1032" width="0" style="17" hidden="1" customWidth="1"/>
    <col min="1033" max="1033" width="1.140625" style="17" customWidth="1"/>
    <col min="1034" max="1280" width="9.140625" style="17"/>
    <col min="1281" max="1281" width="11.5703125" style="17" customWidth="1"/>
    <col min="1282" max="1282" width="21.5703125" style="17" customWidth="1"/>
    <col min="1283" max="1283" width="12.140625" style="17" customWidth="1"/>
    <col min="1284" max="1284" width="12" style="17" customWidth="1"/>
    <col min="1285" max="1285" width="11" style="17" customWidth="1"/>
    <col min="1286" max="1286" width="10.28515625" style="17" customWidth="1"/>
    <col min="1287" max="1287" width="1" style="17" customWidth="1"/>
    <col min="1288" max="1288" width="0" style="17" hidden="1" customWidth="1"/>
    <col min="1289" max="1289" width="1.140625" style="17" customWidth="1"/>
    <col min="1290" max="1536" width="9.140625" style="17"/>
    <col min="1537" max="1537" width="11.5703125" style="17" customWidth="1"/>
    <col min="1538" max="1538" width="21.5703125" style="17" customWidth="1"/>
    <col min="1539" max="1539" width="12.140625" style="17" customWidth="1"/>
    <col min="1540" max="1540" width="12" style="17" customWidth="1"/>
    <col min="1541" max="1541" width="11" style="17" customWidth="1"/>
    <col min="1542" max="1542" width="10.28515625" style="17" customWidth="1"/>
    <col min="1543" max="1543" width="1" style="17" customWidth="1"/>
    <col min="1544" max="1544" width="0" style="17" hidden="1" customWidth="1"/>
    <col min="1545" max="1545" width="1.140625" style="17" customWidth="1"/>
    <col min="1546" max="1792" width="9.140625" style="17"/>
    <col min="1793" max="1793" width="11.5703125" style="17" customWidth="1"/>
    <col min="1794" max="1794" width="21.5703125" style="17" customWidth="1"/>
    <col min="1795" max="1795" width="12.140625" style="17" customWidth="1"/>
    <col min="1796" max="1796" width="12" style="17" customWidth="1"/>
    <col min="1797" max="1797" width="11" style="17" customWidth="1"/>
    <col min="1798" max="1798" width="10.28515625" style="17" customWidth="1"/>
    <col min="1799" max="1799" width="1" style="17" customWidth="1"/>
    <col min="1800" max="1800" width="0" style="17" hidden="1" customWidth="1"/>
    <col min="1801" max="1801" width="1.140625" style="17" customWidth="1"/>
    <col min="1802" max="2048" width="9.140625" style="17"/>
    <col min="2049" max="2049" width="11.5703125" style="17" customWidth="1"/>
    <col min="2050" max="2050" width="21.5703125" style="17" customWidth="1"/>
    <col min="2051" max="2051" width="12.140625" style="17" customWidth="1"/>
    <col min="2052" max="2052" width="12" style="17" customWidth="1"/>
    <col min="2053" max="2053" width="11" style="17" customWidth="1"/>
    <col min="2054" max="2054" width="10.28515625" style="17" customWidth="1"/>
    <col min="2055" max="2055" width="1" style="17" customWidth="1"/>
    <col min="2056" max="2056" width="0" style="17" hidden="1" customWidth="1"/>
    <col min="2057" max="2057" width="1.140625" style="17" customWidth="1"/>
    <col min="2058" max="2304" width="9.140625" style="17"/>
    <col min="2305" max="2305" width="11.5703125" style="17" customWidth="1"/>
    <col min="2306" max="2306" width="21.5703125" style="17" customWidth="1"/>
    <col min="2307" max="2307" width="12.140625" style="17" customWidth="1"/>
    <col min="2308" max="2308" width="12" style="17" customWidth="1"/>
    <col min="2309" max="2309" width="11" style="17" customWidth="1"/>
    <col min="2310" max="2310" width="10.28515625" style="17" customWidth="1"/>
    <col min="2311" max="2311" width="1" style="17" customWidth="1"/>
    <col min="2312" max="2312" width="0" style="17" hidden="1" customWidth="1"/>
    <col min="2313" max="2313" width="1.140625" style="17" customWidth="1"/>
    <col min="2314" max="2560" width="9.140625" style="17"/>
    <col min="2561" max="2561" width="11.5703125" style="17" customWidth="1"/>
    <col min="2562" max="2562" width="21.5703125" style="17" customWidth="1"/>
    <col min="2563" max="2563" width="12.140625" style="17" customWidth="1"/>
    <col min="2564" max="2564" width="12" style="17" customWidth="1"/>
    <col min="2565" max="2565" width="11" style="17" customWidth="1"/>
    <col min="2566" max="2566" width="10.28515625" style="17" customWidth="1"/>
    <col min="2567" max="2567" width="1" style="17" customWidth="1"/>
    <col min="2568" max="2568" width="0" style="17" hidden="1" customWidth="1"/>
    <col min="2569" max="2569" width="1.140625" style="17" customWidth="1"/>
    <col min="2570" max="2816" width="9.140625" style="17"/>
    <col min="2817" max="2817" width="11.5703125" style="17" customWidth="1"/>
    <col min="2818" max="2818" width="21.5703125" style="17" customWidth="1"/>
    <col min="2819" max="2819" width="12.140625" style="17" customWidth="1"/>
    <col min="2820" max="2820" width="12" style="17" customWidth="1"/>
    <col min="2821" max="2821" width="11" style="17" customWidth="1"/>
    <col min="2822" max="2822" width="10.28515625" style="17" customWidth="1"/>
    <col min="2823" max="2823" width="1" style="17" customWidth="1"/>
    <col min="2824" max="2824" width="0" style="17" hidden="1" customWidth="1"/>
    <col min="2825" max="2825" width="1.140625" style="17" customWidth="1"/>
    <col min="2826" max="3072" width="9.140625" style="17"/>
    <col min="3073" max="3073" width="11.5703125" style="17" customWidth="1"/>
    <col min="3074" max="3074" width="21.5703125" style="17" customWidth="1"/>
    <col min="3075" max="3075" width="12.140625" style="17" customWidth="1"/>
    <col min="3076" max="3076" width="12" style="17" customWidth="1"/>
    <col min="3077" max="3077" width="11" style="17" customWidth="1"/>
    <col min="3078" max="3078" width="10.28515625" style="17" customWidth="1"/>
    <col min="3079" max="3079" width="1" style="17" customWidth="1"/>
    <col min="3080" max="3080" width="0" style="17" hidden="1" customWidth="1"/>
    <col min="3081" max="3081" width="1.140625" style="17" customWidth="1"/>
    <col min="3082" max="3328" width="9.140625" style="17"/>
    <col min="3329" max="3329" width="11.5703125" style="17" customWidth="1"/>
    <col min="3330" max="3330" width="21.5703125" style="17" customWidth="1"/>
    <col min="3331" max="3331" width="12.140625" style="17" customWidth="1"/>
    <col min="3332" max="3332" width="12" style="17" customWidth="1"/>
    <col min="3333" max="3333" width="11" style="17" customWidth="1"/>
    <col min="3334" max="3334" width="10.28515625" style="17" customWidth="1"/>
    <col min="3335" max="3335" width="1" style="17" customWidth="1"/>
    <col min="3336" max="3336" width="0" style="17" hidden="1" customWidth="1"/>
    <col min="3337" max="3337" width="1.140625" style="17" customWidth="1"/>
    <col min="3338" max="3584" width="9.140625" style="17"/>
    <col min="3585" max="3585" width="11.5703125" style="17" customWidth="1"/>
    <col min="3586" max="3586" width="21.5703125" style="17" customWidth="1"/>
    <col min="3587" max="3587" width="12.140625" style="17" customWidth="1"/>
    <col min="3588" max="3588" width="12" style="17" customWidth="1"/>
    <col min="3589" max="3589" width="11" style="17" customWidth="1"/>
    <col min="3590" max="3590" width="10.28515625" style="17" customWidth="1"/>
    <col min="3591" max="3591" width="1" style="17" customWidth="1"/>
    <col min="3592" max="3592" width="0" style="17" hidden="1" customWidth="1"/>
    <col min="3593" max="3593" width="1.140625" style="17" customWidth="1"/>
    <col min="3594" max="3840" width="9.140625" style="17"/>
    <col min="3841" max="3841" width="11.5703125" style="17" customWidth="1"/>
    <col min="3842" max="3842" width="21.5703125" style="17" customWidth="1"/>
    <col min="3843" max="3843" width="12.140625" style="17" customWidth="1"/>
    <col min="3844" max="3844" width="12" style="17" customWidth="1"/>
    <col min="3845" max="3845" width="11" style="17" customWidth="1"/>
    <col min="3846" max="3846" width="10.28515625" style="17" customWidth="1"/>
    <col min="3847" max="3847" width="1" style="17" customWidth="1"/>
    <col min="3848" max="3848" width="0" style="17" hidden="1" customWidth="1"/>
    <col min="3849" max="3849" width="1.140625" style="17" customWidth="1"/>
    <col min="3850" max="4096" width="9.140625" style="17"/>
    <col min="4097" max="4097" width="11.5703125" style="17" customWidth="1"/>
    <col min="4098" max="4098" width="21.5703125" style="17" customWidth="1"/>
    <col min="4099" max="4099" width="12.140625" style="17" customWidth="1"/>
    <col min="4100" max="4100" width="12" style="17" customWidth="1"/>
    <col min="4101" max="4101" width="11" style="17" customWidth="1"/>
    <col min="4102" max="4102" width="10.28515625" style="17" customWidth="1"/>
    <col min="4103" max="4103" width="1" style="17" customWidth="1"/>
    <col min="4104" max="4104" width="0" style="17" hidden="1" customWidth="1"/>
    <col min="4105" max="4105" width="1.140625" style="17" customWidth="1"/>
    <col min="4106" max="4352" width="9.140625" style="17"/>
    <col min="4353" max="4353" width="11.5703125" style="17" customWidth="1"/>
    <col min="4354" max="4354" width="21.5703125" style="17" customWidth="1"/>
    <col min="4355" max="4355" width="12.140625" style="17" customWidth="1"/>
    <col min="4356" max="4356" width="12" style="17" customWidth="1"/>
    <col min="4357" max="4357" width="11" style="17" customWidth="1"/>
    <col min="4358" max="4358" width="10.28515625" style="17" customWidth="1"/>
    <col min="4359" max="4359" width="1" style="17" customWidth="1"/>
    <col min="4360" max="4360" width="0" style="17" hidden="1" customWidth="1"/>
    <col min="4361" max="4361" width="1.140625" style="17" customWidth="1"/>
    <col min="4362" max="4608" width="9.140625" style="17"/>
    <col min="4609" max="4609" width="11.5703125" style="17" customWidth="1"/>
    <col min="4610" max="4610" width="21.5703125" style="17" customWidth="1"/>
    <col min="4611" max="4611" width="12.140625" style="17" customWidth="1"/>
    <col min="4612" max="4612" width="12" style="17" customWidth="1"/>
    <col min="4613" max="4613" width="11" style="17" customWidth="1"/>
    <col min="4614" max="4614" width="10.28515625" style="17" customWidth="1"/>
    <col min="4615" max="4615" width="1" style="17" customWidth="1"/>
    <col min="4616" max="4616" width="0" style="17" hidden="1" customWidth="1"/>
    <col min="4617" max="4617" width="1.140625" style="17" customWidth="1"/>
    <col min="4618" max="4864" width="9.140625" style="17"/>
    <col min="4865" max="4865" width="11.5703125" style="17" customWidth="1"/>
    <col min="4866" max="4866" width="21.5703125" style="17" customWidth="1"/>
    <col min="4867" max="4867" width="12.140625" style="17" customWidth="1"/>
    <col min="4868" max="4868" width="12" style="17" customWidth="1"/>
    <col min="4869" max="4869" width="11" style="17" customWidth="1"/>
    <col min="4870" max="4870" width="10.28515625" style="17" customWidth="1"/>
    <col min="4871" max="4871" width="1" style="17" customWidth="1"/>
    <col min="4872" max="4872" width="0" style="17" hidden="1" customWidth="1"/>
    <col min="4873" max="4873" width="1.140625" style="17" customWidth="1"/>
    <col min="4874" max="5120" width="9.140625" style="17"/>
    <col min="5121" max="5121" width="11.5703125" style="17" customWidth="1"/>
    <col min="5122" max="5122" width="21.5703125" style="17" customWidth="1"/>
    <col min="5123" max="5123" width="12.140625" style="17" customWidth="1"/>
    <col min="5124" max="5124" width="12" style="17" customWidth="1"/>
    <col min="5125" max="5125" width="11" style="17" customWidth="1"/>
    <col min="5126" max="5126" width="10.28515625" style="17" customWidth="1"/>
    <col min="5127" max="5127" width="1" style="17" customWidth="1"/>
    <col min="5128" max="5128" width="0" style="17" hidden="1" customWidth="1"/>
    <col min="5129" max="5129" width="1.140625" style="17" customWidth="1"/>
    <col min="5130" max="5376" width="9.140625" style="17"/>
    <col min="5377" max="5377" width="11.5703125" style="17" customWidth="1"/>
    <col min="5378" max="5378" width="21.5703125" style="17" customWidth="1"/>
    <col min="5379" max="5379" width="12.140625" style="17" customWidth="1"/>
    <col min="5380" max="5380" width="12" style="17" customWidth="1"/>
    <col min="5381" max="5381" width="11" style="17" customWidth="1"/>
    <col min="5382" max="5382" width="10.28515625" style="17" customWidth="1"/>
    <col min="5383" max="5383" width="1" style="17" customWidth="1"/>
    <col min="5384" max="5384" width="0" style="17" hidden="1" customWidth="1"/>
    <col min="5385" max="5385" width="1.140625" style="17" customWidth="1"/>
    <col min="5386" max="5632" width="9.140625" style="17"/>
    <col min="5633" max="5633" width="11.5703125" style="17" customWidth="1"/>
    <col min="5634" max="5634" width="21.5703125" style="17" customWidth="1"/>
    <col min="5635" max="5635" width="12.140625" style="17" customWidth="1"/>
    <col min="5636" max="5636" width="12" style="17" customWidth="1"/>
    <col min="5637" max="5637" width="11" style="17" customWidth="1"/>
    <col min="5638" max="5638" width="10.28515625" style="17" customWidth="1"/>
    <col min="5639" max="5639" width="1" style="17" customWidth="1"/>
    <col min="5640" max="5640" width="0" style="17" hidden="1" customWidth="1"/>
    <col min="5641" max="5641" width="1.140625" style="17" customWidth="1"/>
    <col min="5642" max="5888" width="9.140625" style="17"/>
    <col min="5889" max="5889" width="11.5703125" style="17" customWidth="1"/>
    <col min="5890" max="5890" width="21.5703125" style="17" customWidth="1"/>
    <col min="5891" max="5891" width="12.140625" style="17" customWidth="1"/>
    <col min="5892" max="5892" width="12" style="17" customWidth="1"/>
    <col min="5893" max="5893" width="11" style="17" customWidth="1"/>
    <col min="5894" max="5894" width="10.28515625" style="17" customWidth="1"/>
    <col min="5895" max="5895" width="1" style="17" customWidth="1"/>
    <col min="5896" max="5896" width="0" style="17" hidden="1" customWidth="1"/>
    <col min="5897" max="5897" width="1.140625" style="17" customWidth="1"/>
    <col min="5898" max="6144" width="9.140625" style="17"/>
    <col min="6145" max="6145" width="11.5703125" style="17" customWidth="1"/>
    <col min="6146" max="6146" width="21.5703125" style="17" customWidth="1"/>
    <col min="6147" max="6147" width="12.140625" style="17" customWidth="1"/>
    <col min="6148" max="6148" width="12" style="17" customWidth="1"/>
    <col min="6149" max="6149" width="11" style="17" customWidth="1"/>
    <col min="6150" max="6150" width="10.28515625" style="17" customWidth="1"/>
    <col min="6151" max="6151" width="1" style="17" customWidth="1"/>
    <col min="6152" max="6152" width="0" style="17" hidden="1" customWidth="1"/>
    <col min="6153" max="6153" width="1.140625" style="17" customWidth="1"/>
    <col min="6154" max="6400" width="9.140625" style="17"/>
    <col min="6401" max="6401" width="11.5703125" style="17" customWidth="1"/>
    <col min="6402" max="6402" width="21.5703125" style="17" customWidth="1"/>
    <col min="6403" max="6403" width="12.140625" style="17" customWidth="1"/>
    <col min="6404" max="6404" width="12" style="17" customWidth="1"/>
    <col min="6405" max="6405" width="11" style="17" customWidth="1"/>
    <col min="6406" max="6406" width="10.28515625" style="17" customWidth="1"/>
    <col min="6407" max="6407" width="1" style="17" customWidth="1"/>
    <col min="6408" max="6408" width="0" style="17" hidden="1" customWidth="1"/>
    <col min="6409" max="6409" width="1.140625" style="17" customWidth="1"/>
    <col min="6410" max="6656" width="9.140625" style="17"/>
    <col min="6657" max="6657" width="11.5703125" style="17" customWidth="1"/>
    <col min="6658" max="6658" width="21.5703125" style="17" customWidth="1"/>
    <col min="6659" max="6659" width="12.140625" style="17" customWidth="1"/>
    <col min="6660" max="6660" width="12" style="17" customWidth="1"/>
    <col min="6661" max="6661" width="11" style="17" customWidth="1"/>
    <col min="6662" max="6662" width="10.28515625" style="17" customWidth="1"/>
    <col min="6663" max="6663" width="1" style="17" customWidth="1"/>
    <col min="6664" max="6664" width="0" style="17" hidden="1" customWidth="1"/>
    <col min="6665" max="6665" width="1.140625" style="17" customWidth="1"/>
    <col min="6666" max="6912" width="9.140625" style="17"/>
    <col min="6913" max="6913" width="11.5703125" style="17" customWidth="1"/>
    <col min="6914" max="6914" width="21.5703125" style="17" customWidth="1"/>
    <col min="6915" max="6915" width="12.140625" style="17" customWidth="1"/>
    <col min="6916" max="6916" width="12" style="17" customWidth="1"/>
    <col min="6917" max="6917" width="11" style="17" customWidth="1"/>
    <col min="6918" max="6918" width="10.28515625" style="17" customWidth="1"/>
    <col min="6919" max="6919" width="1" style="17" customWidth="1"/>
    <col min="6920" max="6920" width="0" style="17" hidden="1" customWidth="1"/>
    <col min="6921" max="6921" width="1.140625" style="17" customWidth="1"/>
    <col min="6922" max="7168" width="9.140625" style="17"/>
    <col min="7169" max="7169" width="11.5703125" style="17" customWidth="1"/>
    <col min="7170" max="7170" width="21.5703125" style="17" customWidth="1"/>
    <col min="7171" max="7171" width="12.140625" style="17" customWidth="1"/>
    <col min="7172" max="7172" width="12" style="17" customWidth="1"/>
    <col min="7173" max="7173" width="11" style="17" customWidth="1"/>
    <col min="7174" max="7174" width="10.28515625" style="17" customWidth="1"/>
    <col min="7175" max="7175" width="1" style="17" customWidth="1"/>
    <col min="7176" max="7176" width="0" style="17" hidden="1" customWidth="1"/>
    <col min="7177" max="7177" width="1.140625" style="17" customWidth="1"/>
    <col min="7178" max="7424" width="9.140625" style="17"/>
    <col min="7425" max="7425" width="11.5703125" style="17" customWidth="1"/>
    <col min="7426" max="7426" width="21.5703125" style="17" customWidth="1"/>
    <col min="7427" max="7427" width="12.140625" style="17" customWidth="1"/>
    <col min="7428" max="7428" width="12" style="17" customWidth="1"/>
    <col min="7429" max="7429" width="11" style="17" customWidth="1"/>
    <col min="7430" max="7430" width="10.28515625" style="17" customWidth="1"/>
    <col min="7431" max="7431" width="1" style="17" customWidth="1"/>
    <col min="7432" max="7432" width="0" style="17" hidden="1" customWidth="1"/>
    <col min="7433" max="7433" width="1.140625" style="17" customWidth="1"/>
    <col min="7434" max="7680" width="9.140625" style="17"/>
    <col min="7681" max="7681" width="11.5703125" style="17" customWidth="1"/>
    <col min="7682" max="7682" width="21.5703125" style="17" customWidth="1"/>
    <col min="7683" max="7683" width="12.140625" style="17" customWidth="1"/>
    <col min="7684" max="7684" width="12" style="17" customWidth="1"/>
    <col min="7685" max="7685" width="11" style="17" customWidth="1"/>
    <col min="7686" max="7686" width="10.28515625" style="17" customWidth="1"/>
    <col min="7687" max="7687" width="1" style="17" customWidth="1"/>
    <col min="7688" max="7688" width="0" style="17" hidden="1" customWidth="1"/>
    <col min="7689" max="7689" width="1.140625" style="17" customWidth="1"/>
    <col min="7690" max="7936" width="9.140625" style="17"/>
    <col min="7937" max="7937" width="11.5703125" style="17" customWidth="1"/>
    <col min="7938" max="7938" width="21.5703125" style="17" customWidth="1"/>
    <col min="7939" max="7939" width="12.140625" style="17" customWidth="1"/>
    <col min="7940" max="7940" width="12" style="17" customWidth="1"/>
    <col min="7941" max="7941" width="11" style="17" customWidth="1"/>
    <col min="7942" max="7942" width="10.28515625" style="17" customWidth="1"/>
    <col min="7943" max="7943" width="1" style="17" customWidth="1"/>
    <col min="7944" max="7944" width="0" style="17" hidden="1" customWidth="1"/>
    <col min="7945" max="7945" width="1.140625" style="17" customWidth="1"/>
    <col min="7946" max="8192" width="9.140625" style="17"/>
    <col min="8193" max="8193" width="11.5703125" style="17" customWidth="1"/>
    <col min="8194" max="8194" width="21.5703125" style="17" customWidth="1"/>
    <col min="8195" max="8195" width="12.140625" style="17" customWidth="1"/>
    <col min="8196" max="8196" width="12" style="17" customWidth="1"/>
    <col min="8197" max="8197" width="11" style="17" customWidth="1"/>
    <col min="8198" max="8198" width="10.28515625" style="17" customWidth="1"/>
    <col min="8199" max="8199" width="1" style="17" customWidth="1"/>
    <col min="8200" max="8200" width="0" style="17" hidden="1" customWidth="1"/>
    <col min="8201" max="8201" width="1.140625" style="17" customWidth="1"/>
    <col min="8202" max="8448" width="9.140625" style="17"/>
    <col min="8449" max="8449" width="11.5703125" style="17" customWidth="1"/>
    <col min="8450" max="8450" width="21.5703125" style="17" customWidth="1"/>
    <col min="8451" max="8451" width="12.140625" style="17" customWidth="1"/>
    <col min="8452" max="8452" width="12" style="17" customWidth="1"/>
    <col min="8453" max="8453" width="11" style="17" customWidth="1"/>
    <col min="8454" max="8454" width="10.28515625" style="17" customWidth="1"/>
    <col min="8455" max="8455" width="1" style="17" customWidth="1"/>
    <col min="8456" max="8456" width="0" style="17" hidden="1" customWidth="1"/>
    <col min="8457" max="8457" width="1.140625" style="17" customWidth="1"/>
    <col min="8458" max="8704" width="9.140625" style="17"/>
    <col min="8705" max="8705" width="11.5703125" style="17" customWidth="1"/>
    <col min="8706" max="8706" width="21.5703125" style="17" customWidth="1"/>
    <col min="8707" max="8707" width="12.140625" style="17" customWidth="1"/>
    <col min="8708" max="8708" width="12" style="17" customWidth="1"/>
    <col min="8709" max="8709" width="11" style="17" customWidth="1"/>
    <col min="8710" max="8710" width="10.28515625" style="17" customWidth="1"/>
    <col min="8711" max="8711" width="1" style="17" customWidth="1"/>
    <col min="8712" max="8712" width="0" style="17" hidden="1" customWidth="1"/>
    <col min="8713" max="8713" width="1.140625" style="17" customWidth="1"/>
    <col min="8714" max="8960" width="9.140625" style="17"/>
    <col min="8961" max="8961" width="11.5703125" style="17" customWidth="1"/>
    <col min="8962" max="8962" width="21.5703125" style="17" customWidth="1"/>
    <col min="8963" max="8963" width="12.140625" style="17" customWidth="1"/>
    <col min="8964" max="8964" width="12" style="17" customWidth="1"/>
    <col min="8965" max="8965" width="11" style="17" customWidth="1"/>
    <col min="8966" max="8966" width="10.28515625" style="17" customWidth="1"/>
    <col min="8967" max="8967" width="1" style="17" customWidth="1"/>
    <col min="8968" max="8968" width="0" style="17" hidden="1" customWidth="1"/>
    <col min="8969" max="8969" width="1.140625" style="17" customWidth="1"/>
    <col min="8970" max="9216" width="9.140625" style="17"/>
    <col min="9217" max="9217" width="11.5703125" style="17" customWidth="1"/>
    <col min="9218" max="9218" width="21.5703125" style="17" customWidth="1"/>
    <col min="9219" max="9219" width="12.140625" style="17" customWidth="1"/>
    <col min="9220" max="9220" width="12" style="17" customWidth="1"/>
    <col min="9221" max="9221" width="11" style="17" customWidth="1"/>
    <col min="9222" max="9222" width="10.28515625" style="17" customWidth="1"/>
    <col min="9223" max="9223" width="1" style="17" customWidth="1"/>
    <col min="9224" max="9224" width="0" style="17" hidden="1" customWidth="1"/>
    <col min="9225" max="9225" width="1.140625" style="17" customWidth="1"/>
    <col min="9226" max="9472" width="9.140625" style="17"/>
    <col min="9473" max="9473" width="11.5703125" style="17" customWidth="1"/>
    <col min="9474" max="9474" width="21.5703125" style="17" customWidth="1"/>
    <col min="9475" max="9475" width="12.140625" style="17" customWidth="1"/>
    <col min="9476" max="9476" width="12" style="17" customWidth="1"/>
    <col min="9477" max="9477" width="11" style="17" customWidth="1"/>
    <col min="9478" max="9478" width="10.28515625" style="17" customWidth="1"/>
    <col min="9479" max="9479" width="1" style="17" customWidth="1"/>
    <col min="9480" max="9480" width="0" style="17" hidden="1" customWidth="1"/>
    <col min="9481" max="9481" width="1.140625" style="17" customWidth="1"/>
    <col min="9482" max="9728" width="9.140625" style="17"/>
    <col min="9729" max="9729" width="11.5703125" style="17" customWidth="1"/>
    <col min="9730" max="9730" width="21.5703125" style="17" customWidth="1"/>
    <col min="9731" max="9731" width="12.140625" style="17" customWidth="1"/>
    <col min="9732" max="9732" width="12" style="17" customWidth="1"/>
    <col min="9733" max="9733" width="11" style="17" customWidth="1"/>
    <col min="9734" max="9734" width="10.28515625" style="17" customWidth="1"/>
    <col min="9735" max="9735" width="1" style="17" customWidth="1"/>
    <col min="9736" max="9736" width="0" style="17" hidden="1" customWidth="1"/>
    <col min="9737" max="9737" width="1.140625" style="17" customWidth="1"/>
    <col min="9738" max="9984" width="9.140625" style="17"/>
    <col min="9985" max="9985" width="11.5703125" style="17" customWidth="1"/>
    <col min="9986" max="9986" width="21.5703125" style="17" customWidth="1"/>
    <col min="9987" max="9987" width="12.140625" style="17" customWidth="1"/>
    <col min="9988" max="9988" width="12" style="17" customWidth="1"/>
    <col min="9989" max="9989" width="11" style="17" customWidth="1"/>
    <col min="9990" max="9990" width="10.28515625" style="17" customWidth="1"/>
    <col min="9991" max="9991" width="1" style="17" customWidth="1"/>
    <col min="9992" max="9992" width="0" style="17" hidden="1" customWidth="1"/>
    <col min="9993" max="9993" width="1.140625" style="17" customWidth="1"/>
    <col min="9994" max="10240" width="9.140625" style="17"/>
    <col min="10241" max="10241" width="11.5703125" style="17" customWidth="1"/>
    <col min="10242" max="10242" width="21.5703125" style="17" customWidth="1"/>
    <col min="10243" max="10243" width="12.140625" style="17" customWidth="1"/>
    <col min="10244" max="10244" width="12" style="17" customWidth="1"/>
    <col min="10245" max="10245" width="11" style="17" customWidth="1"/>
    <col min="10246" max="10246" width="10.28515625" style="17" customWidth="1"/>
    <col min="10247" max="10247" width="1" style="17" customWidth="1"/>
    <col min="10248" max="10248" width="0" style="17" hidden="1" customWidth="1"/>
    <col min="10249" max="10249" width="1.140625" style="17" customWidth="1"/>
    <col min="10250" max="10496" width="9.140625" style="17"/>
    <col min="10497" max="10497" width="11.5703125" style="17" customWidth="1"/>
    <col min="10498" max="10498" width="21.5703125" style="17" customWidth="1"/>
    <col min="10499" max="10499" width="12.140625" style="17" customWidth="1"/>
    <col min="10500" max="10500" width="12" style="17" customWidth="1"/>
    <col min="10501" max="10501" width="11" style="17" customWidth="1"/>
    <col min="10502" max="10502" width="10.28515625" style="17" customWidth="1"/>
    <col min="10503" max="10503" width="1" style="17" customWidth="1"/>
    <col min="10504" max="10504" width="0" style="17" hidden="1" customWidth="1"/>
    <col min="10505" max="10505" width="1.140625" style="17" customWidth="1"/>
    <col min="10506" max="10752" width="9.140625" style="17"/>
    <col min="10753" max="10753" width="11.5703125" style="17" customWidth="1"/>
    <col min="10754" max="10754" width="21.5703125" style="17" customWidth="1"/>
    <col min="10755" max="10755" width="12.140625" style="17" customWidth="1"/>
    <col min="10756" max="10756" width="12" style="17" customWidth="1"/>
    <col min="10757" max="10757" width="11" style="17" customWidth="1"/>
    <col min="10758" max="10758" width="10.28515625" style="17" customWidth="1"/>
    <col min="10759" max="10759" width="1" style="17" customWidth="1"/>
    <col min="10760" max="10760" width="0" style="17" hidden="1" customWidth="1"/>
    <col min="10761" max="10761" width="1.140625" style="17" customWidth="1"/>
    <col min="10762" max="11008" width="9.140625" style="17"/>
    <col min="11009" max="11009" width="11.5703125" style="17" customWidth="1"/>
    <col min="11010" max="11010" width="21.5703125" style="17" customWidth="1"/>
    <col min="11011" max="11011" width="12.140625" style="17" customWidth="1"/>
    <col min="11012" max="11012" width="12" style="17" customWidth="1"/>
    <col min="11013" max="11013" width="11" style="17" customWidth="1"/>
    <col min="11014" max="11014" width="10.28515625" style="17" customWidth="1"/>
    <col min="11015" max="11015" width="1" style="17" customWidth="1"/>
    <col min="11016" max="11016" width="0" style="17" hidden="1" customWidth="1"/>
    <col min="11017" max="11017" width="1.140625" style="17" customWidth="1"/>
    <col min="11018" max="11264" width="9.140625" style="17"/>
    <col min="11265" max="11265" width="11.5703125" style="17" customWidth="1"/>
    <col min="11266" max="11266" width="21.5703125" style="17" customWidth="1"/>
    <col min="11267" max="11267" width="12.140625" style="17" customWidth="1"/>
    <col min="11268" max="11268" width="12" style="17" customWidth="1"/>
    <col min="11269" max="11269" width="11" style="17" customWidth="1"/>
    <col min="11270" max="11270" width="10.28515625" style="17" customWidth="1"/>
    <col min="11271" max="11271" width="1" style="17" customWidth="1"/>
    <col min="11272" max="11272" width="0" style="17" hidden="1" customWidth="1"/>
    <col min="11273" max="11273" width="1.140625" style="17" customWidth="1"/>
    <col min="11274" max="11520" width="9.140625" style="17"/>
    <col min="11521" max="11521" width="11.5703125" style="17" customWidth="1"/>
    <col min="11522" max="11522" width="21.5703125" style="17" customWidth="1"/>
    <col min="11523" max="11523" width="12.140625" style="17" customWidth="1"/>
    <col min="11524" max="11524" width="12" style="17" customWidth="1"/>
    <col min="11525" max="11525" width="11" style="17" customWidth="1"/>
    <col min="11526" max="11526" width="10.28515625" style="17" customWidth="1"/>
    <col min="11527" max="11527" width="1" style="17" customWidth="1"/>
    <col min="11528" max="11528" width="0" style="17" hidden="1" customWidth="1"/>
    <col min="11529" max="11529" width="1.140625" style="17" customWidth="1"/>
    <col min="11530" max="11776" width="9.140625" style="17"/>
    <col min="11777" max="11777" width="11.5703125" style="17" customWidth="1"/>
    <col min="11778" max="11778" width="21.5703125" style="17" customWidth="1"/>
    <col min="11779" max="11779" width="12.140625" style="17" customWidth="1"/>
    <col min="11780" max="11780" width="12" style="17" customWidth="1"/>
    <col min="11781" max="11781" width="11" style="17" customWidth="1"/>
    <col min="11782" max="11782" width="10.28515625" style="17" customWidth="1"/>
    <col min="11783" max="11783" width="1" style="17" customWidth="1"/>
    <col min="11784" max="11784" width="0" style="17" hidden="1" customWidth="1"/>
    <col min="11785" max="11785" width="1.140625" style="17" customWidth="1"/>
    <col min="11786" max="12032" width="9.140625" style="17"/>
    <col min="12033" max="12033" width="11.5703125" style="17" customWidth="1"/>
    <col min="12034" max="12034" width="21.5703125" style="17" customWidth="1"/>
    <col min="12035" max="12035" width="12.140625" style="17" customWidth="1"/>
    <col min="12036" max="12036" width="12" style="17" customWidth="1"/>
    <col min="12037" max="12037" width="11" style="17" customWidth="1"/>
    <col min="12038" max="12038" width="10.28515625" style="17" customWidth="1"/>
    <col min="12039" max="12039" width="1" style="17" customWidth="1"/>
    <col min="12040" max="12040" width="0" style="17" hidden="1" customWidth="1"/>
    <col min="12041" max="12041" width="1.140625" style="17" customWidth="1"/>
    <col min="12042" max="12288" width="9.140625" style="17"/>
    <col min="12289" max="12289" width="11.5703125" style="17" customWidth="1"/>
    <col min="12290" max="12290" width="21.5703125" style="17" customWidth="1"/>
    <col min="12291" max="12291" width="12.140625" style="17" customWidth="1"/>
    <col min="12292" max="12292" width="12" style="17" customWidth="1"/>
    <col min="12293" max="12293" width="11" style="17" customWidth="1"/>
    <col min="12294" max="12294" width="10.28515625" style="17" customWidth="1"/>
    <col min="12295" max="12295" width="1" style="17" customWidth="1"/>
    <col min="12296" max="12296" width="0" style="17" hidden="1" customWidth="1"/>
    <col min="12297" max="12297" width="1.140625" style="17" customWidth="1"/>
    <col min="12298" max="12544" width="9.140625" style="17"/>
    <col min="12545" max="12545" width="11.5703125" style="17" customWidth="1"/>
    <col min="12546" max="12546" width="21.5703125" style="17" customWidth="1"/>
    <col min="12547" max="12547" width="12.140625" style="17" customWidth="1"/>
    <col min="12548" max="12548" width="12" style="17" customWidth="1"/>
    <col min="12549" max="12549" width="11" style="17" customWidth="1"/>
    <col min="12550" max="12550" width="10.28515625" style="17" customWidth="1"/>
    <col min="12551" max="12551" width="1" style="17" customWidth="1"/>
    <col min="12552" max="12552" width="0" style="17" hidden="1" customWidth="1"/>
    <col min="12553" max="12553" width="1.140625" style="17" customWidth="1"/>
    <col min="12554" max="12800" width="9.140625" style="17"/>
    <col min="12801" max="12801" width="11.5703125" style="17" customWidth="1"/>
    <col min="12802" max="12802" width="21.5703125" style="17" customWidth="1"/>
    <col min="12803" max="12803" width="12.140625" style="17" customWidth="1"/>
    <col min="12804" max="12804" width="12" style="17" customWidth="1"/>
    <col min="12805" max="12805" width="11" style="17" customWidth="1"/>
    <col min="12806" max="12806" width="10.28515625" style="17" customWidth="1"/>
    <col min="12807" max="12807" width="1" style="17" customWidth="1"/>
    <col min="12808" max="12808" width="0" style="17" hidden="1" customWidth="1"/>
    <col min="12809" max="12809" width="1.140625" style="17" customWidth="1"/>
    <col min="12810" max="13056" width="9.140625" style="17"/>
    <col min="13057" max="13057" width="11.5703125" style="17" customWidth="1"/>
    <col min="13058" max="13058" width="21.5703125" style="17" customWidth="1"/>
    <col min="13059" max="13059" width="12.140625" style="17" customWidth="1"/>
    <col min="13060" max="13060" width="12" style="17" customWidth="1"/>
    <col min="13061" max="13061" width="11" style="17" customWidth="1"/>
    <col min="13062" max="13062" width="10.28515625" style="17" customWidth="1"/>
    <col min="13063" max="13063" width="1" style="17" customWidth="1"/>
    <col min="13064" max="13064" width="0" style="17" hidden="1" customWidth="1"/>
    <col min="13065" max="13065" width="1.140625" style="17" customWidth="1"/>
    <col min="13066" max="13312" width="9.140625" style="17"/>
    <col min="13313" max="13313" width="11.5703125" style="17" customWidth="1"/>
    <col min="13314" max="13314" width="21.5703125" style="17" customWidth="1"/>
    <col min="13315" max="13315" width="12.140625" style="17" customWidth="1"/>
    <col min="13316" max="13316" width="12" style="17" customWidth="1"/>
    <col min="13317" max="13317" width="11" style="17" customWidth="1"/>
    <col min="13318" max="13318" width="10.28515625" style="17" customWidth="1"/>
    <col min="13319" max="13319" width="1" style="17" customWidth="1"/>
    <col min="13320" max="13320" width="0" style="17" hidden="1" customWidth="1"/>
    <col min="13321" max="13321" width="1.140625" style="17" customWidth="1"/>
    <col min="13322" max="13568" width="9.140625" style="17"/>
    <col min="13569" max="13569" width="11.5703125" style="17" customWidth="1"/>
    <col min="13570" max="13570" width="21.5703125" style="17" customWidth="1"/>
    <col min="13571" max="13571" width="12.140625" style="17" customWidth="1"/>
    <col min="13572" max="13572" width="12" style="17" customWidth="1"/>
    <col min="13573" max="13573" width="11" style="17" customWidth="1"/>
    <col min="13574" max="13574" width="10.28515625" style="17" customWidth="1"/>
    <col min="13575" max="13575" width="1" style="17" customWidth="1"/>
    <col min="13576" max="13576" width="0" style="17" hidden="1" customWidth="1"/>
    <col min="13577" max="13577" width="1.140625" style="17" customWidth="1"/>
    <col min="13578" max="13824" width="9.140625" style="17"/>
    <col min="13825" max="13825" width="11.5703125" style="17" customWidth="1"/>
    <col min="13826" max="13826" width="21.5703125" style="17" customWidth="1"/>
    <col min="13827" max="13827" width="12.140625" style="17" customWidth="1"/>
    <col min="13828" max="13828" width="12" style="17" customWidth="1"/>
    <col min="13829" max="13829" width="11" style="17" customWidth="1"/>
    <col min="13830" max="13830" width="10.28515625" style="17" customWidth="1"/>
    <col min="13831" max="13831" width="1" style="17" customWidth="1"/>
    <col min="13832" max="13832" width="0" style="17" hidden="1" customWidth="1"/>
    <col min="13833" max="13833" width="1.140625" style="17" customWidth="1"/>
    <col min="13834" max="14080" width="9.140625" style="17"/>
    <col min="14081" max="14081" width="11.5703125" style="17" customWidth="1"/>
    <col min="14082" max="14082" width="21.5703125" style="17" customWidth="1"/>
    <col min="14083" max="14083" width="12.140625" style="17" customWidth="1"/>
    <col min="14084" max="14084" width="12" style="17" customWidth="1"/>
    <col min="14085" max="14085" width="11" style="17" customWidth="1"/>
    <col min="14086" max="14086" width="10.28515625" style="17" customWidth="1"/>
    <col min="14087" max="14087" width="1" style="17" customWidth="1"/>
    <col min="14088" max="14088" width="0" style="17" hidden="1" customWidth="1"/>
    <col min="14089" max="14089" width="1.140625" style="17" customWidth="1"/>
    <col min="14090" max="14336" width="9.140625" style="17"/>
    <col min="14337" max="14337" width="11.5703125" style="17" customWidth="1"/>
    <col min="14338" max="14338" width="21.5703125" style="17" customWidth="1"/>
    <col min="14339" max="14339" width="12.140625" style="17" customWidth="1"/>
    <col min="14340" max="14340" width="12" style="17" customWidth="1"/>
    <col min="14341" max="14341" width="11" style="17" customWidth="1"/>
    <col min="14342" max="14342" width="10.28515625" style="17" customWidth="1"/>
    <col min="14343" max="14343" width="1" style="17" customWidth="1"/>
    <col min="14344" max="14344" width="0" style="17" hidden="1" customWidth="1"/>
    <col min="14345" max="14345" width="1.140625" style="17" customWidth="1"/>
    <col min="14346" max="14592" width="9.140625" style="17"/>
    <col min="14593" max="14593" width="11.5703125" style="17" customWidth="1"/>
    <col min="14594" max="14594" width="21.5703125" style="17" customWidth="1"/>
    <col min="14595" max="14595" width="12.140625" style="17" customWidth="1"/>
    <col min="14596" max="14596" width="12" style="17" customWidth="1"/>
    <col min="14597" max="14597" width="11" style="17" customWidth="1"/>
    <col min="14598" max="14598" width="10.28515625" style="17" customWidth="1"/>
    <col min="14599" max="14599" width="1" style="17" customWidth="1"/>
    <col min="14600" max="14600" width="0" style="17" hidden="1" customWidth="1"/>
    <col min="14601" max="14601" width="1.140625" style="17" customWidth="1"/>
    <col min="14602" max="14848" width="9.140625" style="17"/>
    <col min="14849" max="14849" width="11.5703125" style="17" customWidth="1"/>
    <col min="14850" max="14850" width="21.5703125" style="17" customWidth="1"/>
    <col min="14851" max="14851" width="12.140625" style="17" customWidth="1"/>
    <col min="14852" max="14852" width="12" style="17" customWidth="1"/>
    <col min="14853" max="14853" width="11" style="17" customWidth="1"/>
    <col min="14854" max="14854" width="10.28515625" style="17" customWidth="1"/>
    <col min="14855" max="14855" width="1" style="17" customWidth="1"/>
    <col min="14856" max="14856" width="0" style="17" hidden="1" customWidth="1"/>
    <col min="14857" max="14857" width="1.140625" style="17" customWidth="1"/>
    <col min="14858" max="15104" width="9.140625" style="17"/>
    <col min="15105" max="15105" width="11.5703125" style="17" customWidth="1"/>
    <col min="15106" max="15106" width="21.5703125" style="17" customWidth="1"/>
    <col min="15107" max="15107" width="12.140625" style="17" customWidth="1"/>
    <col min="15108" max="15108" width="12" style="17" customWidth="1"/>
    <col min="15109" max="15109" width="11" style="17" customWidth="1"/>
    <col min="15110" max="15110" width="10.28515625" style="17" customWidth="1"/>
    <col min="15111" max="15111" width="1" style="17" customWidth="1"/>
    <col min="15112" max="15112" width="0" style="17" hidden="1" customWidth="1"/>
    <col min="15113" max="15113" width="1.140625" style="17" customWidth="1"/>
    <col min="15114" max="15360" width="9.140625" style="17"/>
    <col min="15361" max="15361" width="11.5703125" style="17" customWidth="1"/>
    <col min="15362" max="15362" width="21.5703125" style="17" customWidth="1"/>
    <col min="15363" max="15363" width="12.140625" style="17" customWidth="1"/>
    <col min="15364" max="15364" width="12" style="17" customWidth="1"/>
    <col min="15365" max="15365" width="11" style="17" customWidth="1"/>
    <col min="15366" max="15366" width="10.28515625" style="17" customWidth="1"/>
    <col min="15367" max="15367" width="1" style="17" customWidth="1"/>
    <col min="15368" max="15368" width="0" style="17" hidden="1" customWidth="1"/>
    <col min="15369" max="15369" width="1.140625" style="17" customWidth="1"/>
    <col min="15370" max="15616" width="9.140625" style="17"/>
    <col min="15617" max="15617" width="11.5703125" style="17" customWidth="1"/>
    <col min="15618" max="15618" width="21.5703125" style="17" customWidth="1"/>
    <col min="15619" max="15619" width="12.140625" style="17" customWidth="1"/>
    <col min="15620" max="15620" width="12" style="17" customWidth="1"/>
    <col min="15621" max="15621" width="11" style="17" customWidth="1"/>
    <col min="15622" max="15622" width="10.28515625" style="17" customWidth="1"/>
    <col min="15623" max="15623" width="1" style="17" customWidth="1"/>
    <col min="15624" max="15624" width="0" style="17" hidden="1" customWidth="1"/>
    <col min="15625" max="15625" width="1.140625" style="17" customWidth="1"/>
    <col min="15626" max="15872" width="9.140625" style="17"/>
    <col min="15873" max="15873" width="11.5703125" style="17" customWidth="1"/>
    <col min="15874" max="15874" width="21.5703125" style="17" customWidth="1"/>
    <col min="15875" max="15875" width="12.140625" style="17" customWidth="1"/>
    <col min="15876" max="15876" width="12" style="17" customWidth="1"/>
    <col min="15877" max="15877" width="11" style="17" customWidth="1"/>
    <col min="15878" max="15878" width="10.28515625" style="17" customWidth="1"/>
    <col min="15879" max="15879" width="1" style="17" customWidth="1"/>
    <col min="15880" max="15880" width="0" style="17" hidden="1" customWidth="1"/>
    <col min="15881" max="15881" width="1.140625" style="17" customWidth="1"/>
    <col min="15882" max="16128" width="9.140625" style="17"/>
    <col min="16129" max="16129" width="11.5703125" style="17" customWidth="1"/>
    <col min="16130" max="16130" width="21.5703125" style="17" customWidth="1"/>
    <col min="16131" max="16131" width="12.140625" style="17" customWidth="1"/>
    <col min="16132" max="16132" width="12" style="17" customWidth="1"/>
    <col min="16133" max="16133" width="11" style="17" customWidth="1"/>
    <col min="16134" max="16134" width="10.28515625" style="17" customWidth="1"/>
    <col min="16135" max="16135" width="1" style="17" customWidth="1"/>
    <col min="16136" max="16136" width="0" style="17" hidden="1" customWidth="1"/>
    <col min="16137" max="16137" width="1.140625" style="17" customWidth="1"/>
    <col min="16138" max="16384" width="9.140625" style="17"/>
  </cols>
  <sheetData>
    <row r="1" spans="1:9" ht="7.9" customHeight="1" x14ac:dyDescent="0.25">
      <c r="A1" s="16"/>
      <c r="B1" s="16"/>
      <c r="C1" s="16"/>
      <c r="D1" s="16"/>
      <c r="E1" s="16"/>
      <c r="F1" s="16"/>
      <c r="G1" s="16"/>
      <c r="H1" s="16"/>
    </row>
    <row r="2" spans="1:9" ht="18" customHeight="1" x14ac:dyDescent="0.25">
      <c r="A2" s="136" t="s">
        <v>290</v>
      </c>
      <c r="B2" s="136"/>
      <c r="C2" s="136"/>
      <c r="D2" s="136"/>
      <c r="E2" s="136"/>
      <c r="F2" s="136"/>
      <c r="G2" s="136"/>
      <c r="H2" s="136"/>
      <c r="I2" s="136"/>
    </row>
    <row r="3" spans="1:9" ht="18" customHeight="1" x14ac:dyDescent="0.25">
      <c r="A3" s="14"/>
      <c r="B3" s="14"/>
      <c r="C3" s="106"/>
      <c r="D3" s="14"/>
      <c r="E3" s="14"/>
      <c r="F3" s="14"/>
      <c r="G3" s="14"/>
      <c r="H3" s="14"/>
      <c r="I3" s="14"/>
    </row>
    <row r="4" spans="1:9" ht="18" customHeight="1" x14ac:dyDescent="0.25">
      <c r="A4" s="137" t="s">
        <v>21</v>
      </c>
      <c r="B4" s="137"/>
      <c r="C4" s="137"/>
      <c r="D4" s="137"/>
      <c r="E4" s="137"/>
      <c r="F4" s="137"/>
      <c r="G4" s="137"/>
      <c r="H4" s="137"/>
      <c r="I4" s="138"/>
    </row>
    <row r="5" spans="1:9" ht="18" customHeight="1" x14ac:dyDescent="0.25">
      <c r="A5" s="137" t="s">
        <v>12</v>
      </c>
      <c r="B5" s="175"/>
      <c r="C5" s="175"/>
      <c r="D5" s="175"/>
      <c r="E5" s="175"/>
      <c r="F5" s="175"/>
      <c r="G5" s="175"/>
      <c r="H5" s="175"/>
      <c r="I5" s="175"/>
    </row>
    <row r="6" spans="1:9" x14ac:dyDescent="0.25">
      <c r="A6" s="175"/>
      <c r="B6" s="175"/>
      <c r="C6" s="175"/>
      <c r="D6" s="175"/>
      <c r="E6" s="175"/>
      <c r="F6" s="175"/>
      <c r="G6" s="175"/>
      <c r="H6" s="175"/>
      <c r="I6" s="175"/>
    </row>
    <row r="7" spans="1:9" ht="15.75" x14ac:dyDescent="0.25">
      <c r="A7" s="174" t="s">
        <v>274</v>
      </c>
      <c r="B7" s="174"/>
      <c r="C7" s="174"/>
      <c r="D7" s="174"/>
      <c r="E7" s="174"/>
      <c r="F7" s="174"/>
      <c r="G7" s="174"/>
      <c r="H7" s="174"/>
      <c r="I7" s="30"/>
    </row>
    <row r="8" spans="1:9" x14ac:dyDescent="0.25">
      <c r="A8" s="23"/>
      <c r="B8" s="16"/>
      <c r="C8" s="16"/>
      <c r="D8" s="16"/>
      <c r="E8" s="16"/>
      <c r="F8" s="16"/>
      <c r="G8" s="16"/>
      <c r="H8" s="16"/>
    </row>
    <row r="9" spans="1:9" ht="3.75" customHeight="1" x14ac:dyDescent="0.25">
      <c r="E9" s="176"/>
      <c r="F9" s="176"/>
    </row>
    <row r="10" spans="1:9" ht="4.5" hidden="1" customHeight="1" x14ac:dyDescent="0.25"/>
    <row r="11" spans="1:9" ht="49.5" customHeight="1" x14ac:dyDescent="0.25">
      <c r="A11" s="170" t="s">
        <v>242</v>
      </c>
      <c r="B11" s="171"/>
      <c r="C11" s="102" t="s">
        <v>275</v>
      </c>
      <c r="D11" s="66" t="s">
        <v>277</v>
      </c>
      <c r="E11" s="66" t="s">
        <v>291</v>
      </c>
      <c r="F11" s="66" t="s">
        <v>292</v>
      </c>
      <c r="G11" s="66" t="s">
        <v>293</v>
      </c>
      <c r="H11" s="66" t="s">
        <v>294</v>
      </c>
    </row>
    <row r="12" spans="1:9" s="22" customFormat="1" ht="14.45" customHeight="1" x14ac:dyDescent="0.2">
      <c r="A12" s="111" t="s">
        <v>70</v>
      </c>
      <c r="B12" s="111" t="s">
        <v>71</v>
      </c>
      <c r="C12" s="111"/>
      <c r="D12" s="111" t="s">
        <v>72</v>
      </c>
      <c r="E12" s="111" t="s">
        <v>73</v>
      </c>
      <c r="F12" s="111" t="s">
        <v>237</v>
      </c>
      <c r="G12" s="111" t="s">
        <v>238</v>
      </c>
      <c r="H12" s="113" t="s">
        <v>239</v>
      </c>
    </row>
    <row r="13" spans="1:9" s="22" customFormat="1" ht="30" customHeight="1" x14ac:dyDescent="0.2">
      <c r="A13" s="178" t="s">
        <v>74</v>
      </c>
      <c r="B13" s="180"/>
      <c r="C13" s="24">
        <f>C14+C17+C20+C26+C31+C34+C37</f>
        <v>8144529.0499999998</v>
      </c>
      <c r="D13" s="24">
        <f>D14+D17+D20+D26+D31+D34+D37</f>
        <v>903546.18</v>
      </c>
      <c r="E13" s="24">
        <f>E14+E17+E20+E26+E31+E34+E37</f>
        <v>1999480</v>
      </c>
      <c r="F13" s="24">
        <f>F14+F17+F20+F26+F31+F34+F37</f>
        <v>896043.3</v>
      </c>
      <c r="G13" s="24">
        <f>F13/D13*100</f>
        <v>99.16961853571226</v>
      </c>
      <c r="H13" s="24">
        <f>F13/E13*100</f>
        <v>44.813816592314005</v>
      </c>
    </row>
    <row r="14" spans="1:9" s="22" customFormat="1" ht="30" customHeight="1" x14ac:dyDescent="0.2">
      <c r="A14" s="27" t="s">
        <v>40</v>
      </c>
      <c r="B14" s="27" t="s">
        <v>41</v>
      </c>
      <c r="C14" s="26">
        <v>742615.74</v>
      </c>
      <c r="D14" s="25">
        <f t="shared" ref="D14:F15" si="0">D15</f>
        <v>110660.68</v>
      </c>
      <c r="E14" s="25">
        <f t="shared" si="0"/>
        <v>344840</v>
      </c>
      <c r="F14" s="25">
        <f t="shared" si="0"/>
        <v>91670.74</v>
      </c>
      <c r="G14" s="25">
        <f>F14/D14*100</f>
        <v>82.839487340941702</v>
      </c>
      <c r="H14" s="25">
        <f>F14/E14*100</f>
        <v>26.583557591926692</v>
      </c>
    </row>
    <row r="15" spans="1:9" s="22" customFormat="1" ht="30" customHeight="1" x14ac:dyDescent="0.2">
      <c r="A15" s="28" t="s">
        <v>75</v>
      </c>
      <c r="B15" s="28" t="s">
        <v>76</v>
      </c>
      <c r="C15" s="26">
        <v>742615.74</v>
      </c>
      <c r="D15" s="26">
        <f t="shared" si="0"/>
        <v>110660.68</v>
      </c>
      <c r="E15" s="26">
        <f t="shared" si="0"/>
        <v>344840</v>
      </c>
      <c r="F15" s="26">
        <f t="shared" si="0"/>
        <v>91670.74</v>
      </c>
      <c r="G15" s="26">
        <f t="shared" ref="G15:G82" si="1">F15/D15*100</f>
        <v>82.839487340941702</v>
      </c>
      <c r="H15" s="26">
        <f t="shared" ref="H15:H84" si="2">F15/E15*100</f>
        <v>26.583557591926692</v>
      </c>
    </row>
    <row r="16" spans="1:9" s="22" customFormat="1" ht="38.25" customHeight="1" x14ac:dyDescent="0.2">
      <c r="A16" s="28">
        <v>67</v>
      </c>
      <c r="B16" s="28" t="s">
        <v>31</v>
      </c>
      <c r="C16" s="26">
        <v>742615.74</v>
      </c>
      <c r="D16" s="26">
        <v>110660.68</v>
      </c>
      <c r="E16" s="26">
        <v>344840</v>
      </c>
      <c r="F16" s="26">
        <v>91670.74</v>
      </c>
      <c r="G16" s="26">
        <f t="shared" si="1"/>
        <v>82.839487340941702</v>
      </c>
      <c r="H16" s="26">
        <f t="shared" si="2"/>
        <v>26.583557591926692</v>
      </c>
    </row>
    <row r="17" spans="1:8" s="22" customFormat="1" ht="36" customHeight="1" x14ac:dyDescent="0.2">
      <c r="A17" s="27" t="s">
        <v>42</v>
      </c>
      <c r="B17" s="27" t="s">
        <v>43</v>
      </c>
      <c r="C17" s="26">
        <v>593187.32999999996</v>
      </c>
      <c r="D17" s="25">
        <f t="shared" ref="D17:F18" si="3">D18</f>
        <v>37385.67</v>
      </c>
      <c r="E17" s="25">
        <f t="shared" si="3"/>
        <v>86300</v>
      </c>
      <c r="F17" s="25">
        <f t="shared" si="3"/>
        <v>46731.29</v>
      </c>
      <c r="G17" s="25">
        <f t="shared" si="1"/>
        <v>124.9978668297238</v>
      </c>
      <c r="H17" s="25">
        <f t="shared" si="2"/>
        <v>54.14981460023175</v>
      </c>
    </row>
    <row r="18" spans="1:8" s="22" customFormat="1" ht="30" customHeight="1" x14ac:dyDescent="0.2">
      <c r="A18" s="28" t="s">
        <v>75</v>
      </c>
      <c r="B18" s="28" t="s">
        <v>76</v>
      </c>
      <c r="C18" s="26">
        <v>593187.32999999996</v>
      </c>
      <c r="D18" s="26">
        <f t="shared" si="3"/>
        <v>37385.67</v>
      </c>
      <c r="E18" s="26">
        <f t="shared" si="3"/>
        <v>86300</v>
      </c>
      <c r="F18" s="26">
        <f t="shared" si="3"/>
        <v>46731.29</v>
      </c>
      <c r="G18" s="26">
        <f t="shared" si="1"/>
        <v>124.9978668297238</v>
      </c>
      <c r="H18" s="26">
        <f t="shared" si="2"/>
        <v>54.14981460023175</v>
      </c>
    </row>
    <row r="19" spans="1:8" s="22" customFormat="1" ht="30" customHeight="1" x14ac:dyDescent="0.2">
      <c r="A19" s="28">
        <v>67</v>
      </c>
      <c r="B19" s="28" t="s">
        <v>31</v>
      </c>
      <c r="C19" s="26">
        <v>593187.32999999996</v>
      </c>
      <c r="D19" s="26">
        <v>37385.67</v>
      </c>
      <c r="E19" s="26">
        <v>86300</v>
      </c>
      <c r="F19" s="26">
        <v>46731.29</v>
      </c>
      <c r="G19" s="26">
        <f t="shared" si="1"/>
        <v>124.9978668297238</v>
      </c>
      <c r="H19" s="26">
        <f t="shared" si="2"/>
        <v>54.14981460023175</v>
      </c>
    </row>
    <row r="20" spans="1:8" ht="30" customHeight="1" x14ac:dyDescent="0.25">
      <c r="A20" s="27" t="s">
        <v>44</v>
      </c>
      <c r="B20" s="27" t="s">
        <v>45</v>
      </c>
      <c r="C20" s="26">
        <v>169921.11</v>
      </c>
      <c r="D20" s="25">
        <f t="shared" ref="D20" si="4">D21+D24</f>
        <v>22956.54</v>
      </c>
      <c r="E20" s="25">
        <f t="shared" ref="E20:F20" si="5">E21+E24</f>
        <v>29000</v>
      </c>
      <c r="F20" s="25">
        <f t="shared" si="5"/>
        <v>14524.48</v>
      </c>
      <c r="G20" s="25">
        <f t="shared" si="1"/>
        <v>63.269464823531763</v>
      </c>
      <c r="H20" s="25">
        <f t="shared" si="2"/>
        <v>50.084413793103444</v>
      </c>
    </row>
    <row r="21" spans="1:8" ht="30" customHeight="1" x14ac:dyDescent="0.25">
      <c r="A21" s="28" t="s">
        <v>75</v>
      </c>
      <c r="B21" s="28" t="s">
        <v>76</v>
      </c>
      <c r="C21" s="26">
        <v>169921.11</v>
      </c>
      <c r="D21" s="26">
        <f>D22+D23</f>
        <v>10856.62</v>
      </c>
      <c r="E21" s="26">
        <f>E22+E23</f>
        <v>23000</v>
      </c>
      <c r="F21" s="26">
        <f>F22+F23</f>
        <v>14524.48</v>
      </c>
      <c r="G21" s="26">
        <f t="shared" si="1"/>
        <v>133.78454804534005</v>
      </c>
      <c r="H21" s="26">
        <f t="shared" si="2"/>
        <v>63.149913043478257</v>
      </c>
    </row>
    <row r="22" spans="1:8" ht="30" customHeight="1" x14ac:dyDescent="0.25">
      <c r="A22" s="28" t="s">
        <v>90</v>
      </c>
      <c r="B22" s="28" t="s">
        <v>35</v>
      </c>
      <c r="C22" s="26">
        <v>1.1100000000000001</v>
      </c>
      <c r="D22" s="26">
        <v>0</v>
      </c>
      <c r="E22" s="26">
        <v>100</v>
      </c>
      <c r="F22" s="26">
        <v>0</v>
      </c>
      <c r="G22" s="26">
        <v>0</v>
      </c>
      <c r="H22" s="26">
        <f t="shared" si="2"/>
        <v>0</v>
      </c>
    </row>
    <row r="23" spans="1:8" ht="44.25" customHeight="1" x14ac:dyDescent="0.25">
      <c r="A23" s="28" t="s">
        <v>100</v>
      </c>
      <c r="B23" s="28" t="s">
        <v>101</v>
      </c>
      <c r="C23" s="26">
        <v>169920</v>
      </c>
      <c r="D23" s="26">
        <v>10856.62</v>
      </c>
      <c r="E23" s="26">
        <v>22900</v>
      </c>
      <c r="F23" s="26">
        <v>14524.48</v>
      </c>
      <c r="G23" s="26">
        <f t="shared" si="1"/>
        <v>133.78454804534005</v>
      </c>
      <c r="H23" s="26">
        <f t="shared" si="2"/>
        <v>63.425676855895198</v>
      </c>
    </row>
    <row r="24" spans="1:8" s="121" customFormat="1" ht="44.25" customHeight="1" x14ac:dyDescent="0.25">
      <c r="A24" s="28">
        <v>9</v>
      </c>
      <c r="B24" s="28" t="s">
        <v>282</v>
      </c>
      <c r="C24" s="26"/>
      <c r="D24" s="26">
        <f>D25</f>
        <v>12099.92</v>
      </c>
      <c r="E24" s="26">
        <f t="shared" ref="E24" si="6">E25</f>
        <v>6000</v>
      </c>
      <c r="F24" s="26">
        <f>F25</f>
        <v>0</v>
      </c>
      <c r="G24" s="26">
        <f t="shared" ref="G24:G25" si="7">F24/D24*100</f>
        <v>0</v>
      </c>
      <c r="H24" s="26">
        <f t="shared" ref="H24:H25" si="8">F24/E24*100</f>
        <v>0</v>
      </c>
    </row>
    <row r="25" spans="1:8" s="121" customFormat="1" ht="44.25" customHeight="1" x14ac:dyDescent="0.25">
      <c r="A25" s="28">
        <v>92</v>
      </c>
      <c r="B25" s="28" t="s">
        <v>283</v>
      </c>
      <c r="C25" s="26"/>
      <c r="D25" s="26">
        <v>12099.92</v>
      </c>
      <c r="E25" s="26">
        <v>6000</v>
      </c>
      <c r="F25" s="26">
        <v>0</v>
      </c>
      <c r="G25" s="26">
        <f t="shared" si="7"/>
        <v>0</v>
      </c>
      <c r="H25" s="26">
        <f t="shared" si="8"/>
        <v>0</v>
      </c>
    </row>
    <row r="26" spans="1:8" ht="38.25" customHeight="1" x14ac:dyDescent="0.25">
      <c r="A26" s="27" t="s">
        <v>46</v>
      </c>
      <c r="B26" s="27" t="s">
        <v>47</v>
      </c>
      <c r="C26" s="26">
        <v>554900.26</v>
      </c>
      <c r="D26" s="25">
        <f t="shared" ref="D26:F26" si="9">D27+D29</f>
        <v>67412.09</v>
      </c>
      <c r="E26" s="25">
        <f t="shared" ref="E26" si="10">E27+E29</f>
        <v>65000</v>
      </c>
      <c r="F26" s="25">
        <f t="shared" si="9"/>
        <v>34454.89</v>
      </c>
      <c r="G26" s="25">
        <f t="shared" si="1"/>
        <v>51.110846733872215</v>
      </c>
      <c r="H26" s="25">
        <f t="shared" si="2"/>
        <v>53.007523076923079</v>
      </c>
    </row>
    <row r="27" spans="1:8" ht="30" customHeight="1" x14ac:dyDescent="0.25">
      <c r="A27" s="28" t="s">
        <v>75</v>
      </c>
      <c r="B27" s="28" t="s">
        <v>76</v>
      </c>
      <c r="C27" s="26">
        <v>554900.26</v>
      </c>
      <c r="D27" s="26">
        <f t="shared" ref="D27:F27" si="11">D28</f>
        <v>34254.769999999997</v>
      </c>
      <c r="E27" s="26">
        <f t="shared" si="11"/>
        <v>47000</v>
      </c>
      <c r="F27" s="26">
        <f t="shared" si="11"/>
        <v>34454.89</v>
      </c>
      <c r="G27" s="26">
        <f t="shared" si="1"/>
        <v>100.58421060774893</v>
      </c>
      <c r="H27" s="26">
        <f t="shared" si="2"/>
        <v>73.308276595744687</v>
      </c>
    </row>
    <row r="28" spans="1:8" ht="43.5" customHeight="1" x14ac:dyDescent="0.25">
      <c r="A28" s="28" t="s">
        <v>95</v>
      </c>
      <c r="B28" s="28" t="s">
        <v>36</v>
      </c>
      <c r="C28" s="26">
        <v>554900.26</v>
      </c>
      <c r="D28" s="26">
        <v>34254.769999999997</v>
      </c>
      <c r="E28" s="26">
        <v>47000</v>
      </c>
      <c r="F28" s="26">
        <v>34454.89</v>
      </c>
      <c r="G28" s="26">
        <f t="shared" si="1"/>
        <v>100.58421060774893</v>
      </c>
      <c r="H28" s="26">
        <f t="shared" si="2"/>
        <v>73.308276595744687</v>
      </c>
    </row>
    <row r="29" spans="1:8" s="121" customFormat="1" ht="43.5" customHeight="1" x14ac:dyDescent="0.25">
      <c r="A29" s="28">
        <v>9</v>
      </c>
      <c r="B29" s="28" t="s">
        <v>282</v>
      </c>
      <c r="C29" s="26"/>
      <c r="D29" s="26">
        <f>D30</f>
        <v>33157.32</v>
      </c>
      <c r="E29" s="26">
        <f t="shared" ref="E29" si="12">E30</f>
        <v>18000</v>
      </c>
      <c r="F29" s="26">
        <f>F30</f>
        <v>0</v>
      </c>
      <c r="G29" s="26">
        <f t="shared" si="1"/>
        <v>0</v>
      </c>
      <c r="H29" s="26">
        <f t="shared" si="2"/>
        <v>0</v>
      </c>
    </row>
    <row r="30" spans="1:8" s="121" customFormat="1" ht="43.5" customHeight="1" x14ac:dyDescent="0.25">
      <c r="A30" s="28">
        <v>92</v>
      </c>
      <c r="B30" s="28" t="s">
        <v>283</v>
      </c>
      <c r="C30" s="26"/>
      <c r="D30" s="26">
        <v>33157.32</v>
      </c>
      <c r="E30" s="26">
        <v>18000</v>
      </c>
      <c r="F30" s="26">
        <v>0</v>
      </c>
      <c r="G30" s="26">
        <f t="shared" si="1"/>
        <v>0</v>
      </c>
      <c r="H30" s="26">
        <f t="shared" si="2"/>
        <v>0</v>
      </c>
    </row>
    <row r="31" spans="1:8" ht="30" customHeight="1" x14ac:dyDescent="0.25">
      <c r="A31" s="27" t="s">
        <v>48</v>
      </c>
      <c r="B31" s="27" t="s">
        <v>49</v>
      </c>
      <c r="C31" s="26">
        <v>5871731</v>
      </c>
      <c r="D31" s="25">
        <f t="shared" ref="D31:F32" si="13">D32</f>
        <v>642080.78</v>
      </c>
      <c r="E31" s="25">
        <f t="shared" si="13"/>
        <v>1433100</v>
      </c>
      <c r="F31" s="25">
        <f t="shared" si="13"/>
        <v>690170.59</v>
      </c>
      <c r="G31" s="25">
        <f t="shared" si="1"/>
        <v>107.48968221724375</v>
      </c>
      <c r="H31" s="25">
        <f t="shared" si="2"/>
        <v>48.159276393831554</v>
      </c>
    </row>
    <row r="32" spans="1:8" ht="30" customHeight="1" x14ac:dyDescent="0.25">
      <c r="A32" s="28" t="s">
        <v>75</v>
      </c>
      <c r="B32" s="28" t="s">
        <v>76</v>
      </c>
      <c r="C32" s="26">
        <v>5871731</v>
      </c>
      <c r="D32" s="26">
        <f t="shared" si="13"/>
        <v>642080.78</v>
      </c>
      <c r="E32" s="26">
        <f t="shared" si="13"/>
        <v>1433100</v>
      </c>
      <c r="F32" s="26">
        <f t="shared" si="13"/>
        <v>690170.59</v>
      </c>
      <c r="G32" s="26">
        <f t="shared" si="1"/>
        <v>107.48968221724375</v>
      </c>
      <c r="H32" s="26">
        <f t="shared" si="2"/>
        <v>48.159276393831554</v>
      </c>
    </row>
    <row r="33" spans="1:8" ht="31.5" customHeight="1" x14ac:dyDescent="0.25">
      <c r="A33" s="28" t="s">
        <v>77</v>
      </c>
      <c r="B33" s="28" t="s">
        <v>30</v>
      </c>
      <c r="C33" s="26">
        <v>5871731</v>
      </c>
      <c r="D33" s="26">
        <v>642080.78</v>
      </c>
      <c r="E33" s="26">
        <v>1433100</v>
      </c>
      <c r="F33" s="26">
        <v>690170.59</v>
      </c>
      <c r="G33" s="26">
        <f t="shared" si="1"/>
        <v>107.48968221724375</v>
      </c>
      <c r="H33" s="26">
        <f t="shared" si="2"/>
        <v>48.159276393831554</v>
      </c>
    </row>
    <row r="34" spans="1:8" ht="37.5" customHeight="1" x14ac:dyDescent="0.25">
      <c r="A34" s="27" t="s">
        <v>59</v>
      </c>
      <c r="B34" s="27" t="s">
        <v>60</v>
      </c>
      <c r="C34" s="26">
        <v>190767</v>
      </c>
      <c r="D34" s="25">
        <f t="shared" ref="D34:F35" si="14">D35</f>
        <v>23050.42</v>
      </c>
      <c r="E34" s="25">
        <f t="shared" si="14"/>
        <v>33240</v>
      </c>
      <c r="F34" s="25">
        <f t="shared" si="14"/>
        <v>13491.31</v>
      </c>
      <c r="G34" s="25">
        <f t="shared" si="1"/>
        <v>58.529562584976759</v>
      </c>
      <c r="H34" s="25">
        <f t="shared" si="2"/>
        <v>40.587575210589648</v>
      </c>
    </row>
    <row r="35" spans="1:8" ht="30" customHeight="1" x14ac:dyDescent="0.25">
      <c r="A35" s="28" t="s">
        <v>75</v>
      </c>
      <c r="B35" s="28" t="s">
        <v>76</v>
      </c>
      <c r="C35" s="26">
        <v>190767</v>
      </c>
      <c r="D35" s="26">
        <f t="shared" si="14"/>
        <v>23050.42</v>
      </c>
      <c r="E35" s="26">
        <f t="shared" si="14"/>
        <v>33240</v>
      </c>
      <c r="F35" s="26">
        <f t="shared" si="14"/>
        <v>13491.31</v>
      </c>
      <c r="G35" s="26">
        <f t="shared" si="1"/>
        <v>58.529562584976759</v>
      </c>
      <c r="H35" s="26">
        <f t="shared" si="2"/>
        <v>40.587575210589648</v>
      </c>
    </row>
    <row r="36" spans="1:8" ht="30" customHeight="1" x14ac:dyDescent="0.25">
      <c r="A36" s="28" t="s">
        <v>77</v>
      </c>
      <c r="B36" s="28" t="s">
        <v>30</v>
      </c>
      <c r="C36" s="26">
        <v>190767</v>
      </c>
      <c r="D36" s="26">
        <v>23050.42</v>
      </c>
      <c r="E36" s="26">
        <v>33240</v>
      </c>
      <c r="F36" s="26">
        <v>13491.31</v>
      </c>
      <c r="G36" s="26">
        <f t="shared" si="1"/>
        <v>58.529562584976759</v>
      </c>
      <c r="H36" s="26">
        <f t="shared" si="2"/>
        <v>40.587575210589648</v>
      </c>
    </row>
    <row r="37" spans="1:8" ht="30" customHeight="1" x14ac:dyDescent="0.25">
      <c r="A37" s="27" t="s">
        <v>50</v>
      </c>
      <c r="B37" s="27" t="s">
        <v>51</v>
      </c>
      <c r="C37" s="26">
        <v>21406.61</v>
      </c>
      <c r="D37" s="25">
        <f t="shared" ref="D37:F38" si="15">D38</f>
        <v>0</v>
      </c>
      <c r="E37" s="25">
        <f t="shared" si="15"/>
        <v>8000</v>
      </c>
      <c r="F37" s="25">
        <f t="shared" si="15"/>
        <v>5000</v>
      </c>
      <c r="G37" s="25">
        <v>0</v>
      </c>
      <c r="H37" s="25">
        <f t="shared" si="2"/>
        <v>62.5</v>
      </c>
    </row>
    <row r="38" spans="1:8" ht="30" customHeight="1" x14ac:dyDescent="0.25">
      <c r="A38" s="28" t="s">
        <v>75</v>
      </c>
      <c r="B38" s="28" t="s">
        <v>76</v>
      </c>
      <c r="C38" s="26">
        <v>21406.61</v>
      </c>
      <c r="D38" s="26">
        <f t="shared" si="15"/>
        <v>0</v>
      </c>
      <c r="E38" s="26">
        <f t="shared" si="15"/>
        <v>8000</v>
      </c>
      <c r="F38" s="26">
        <f t="shared" si="15"/>
        <v>5000</v>
      </c>
      <c r="G38" s="26">
        <v>0</v>
      </c>
      <c r="H38" s="26">
        <f t="shared" si="2"/>
        <v>62.5</v>
      </c>
    </row>
    <row r="39" spans="1:8" ht="42.75" customHeight="1" x14ac:dyDescent="0.25">
      <c r="A39" s="28" t="s">
        <v>100</v>
      </c>
      <c r="B39" s="28" t="s">
        <v>101</v>
      </c>
      <c r="C39" s="26">
        <v>21406.61</v>
      </c>
      <c r="D39" s="26">
        <v>0</v>
      </c>
      <c r="E39" s="26">
        <v>8000</v>
      </c>
      <c r="F39" s="26">
        <v>5000</v>
      </c>
      <c r="G39" s="26">
        <v>0</v>
      </c>
      <c r="H39" s="26">
        <f t="shared" si="2"/>
        <v>62.5</v>
      </c>
    </row>
    <row r="40" spans="1:8" s="22" customFormat="1" ht="30" customHeight="1" x14ac:dyDescent="0.2">
      <c r="A40" s="178" t="s">
        <v>64</v>
      </c>
      <c r="B40" s="179"/>
      <c r="C40" s="24">
        <f>C41+C49+C55+C62+C70+C79+C83</f>
        <v>8125144.0200000005</v>
      </c>
      <c r="D40" s="24">
        <f>D41+D49+D55+D62+D70+D79+D83</f>
        <v>979869.03999999992</v>
      </c>
      <c r="E40" s="24">
        <f>E41+E49+E55+E62+E70+E79+E83</f>
        <v>1999480</v>
      </c>
      <c r="F40" s="24">
        <f>F41+F49+F55+F62+F70+F79+F83</f>
        <v>893523.84</v>
      </c>
      <c r="G40" s="24">
        <f t="shared" si="1"/>
        <v>91.188087746909531</v>
      </c>
      <c r="H40" s="24">
        <f t="shared" si="2"/>
        <v>44.687810830816012</v>
      </c>
    </row>
    <row r="41" spans="1:8" ht="30" customHeight="1" x14ac:dyDescent="0.25">
      <c r="A41" s="27" t="s">
        <v>40</v>
      </c>
      <c r="B41" s="27" t="s">
        <v>41</v>
      </c>
      <c r="C41" s="25">
        <f>C42+C47</f>
        <v>976472.1</v>
      </c>
      <c r="D41" s="25">
        <f>D42+D47</f>
        <v>132466.9</v>
      </c>
      <c r="E41" s="25">
        <f>E42+E47</f>
        <v>344840</v>
      </c>
      <c r="F41" s="25">
        <f>F42+F47</f>
        <v>100197.78</v>
      </c>
      <c r="G41" s="25">
        <f t="shared" si="1"/>
        <v>75.639861731496708</v>
      </c>
      <c r="H41" s="25">
        <f t="shared" si="2"/>
        <v>29.056310172833776</v>
      </c>
    </row>
    <row r="42" spans="1:8" ht="30" customHeight="1" x14ac:dyDescent="0.25">
      <c r="A42" s="28" t="s">
        <v>115</v>
      </c>
      <c r="B42" s="28" t="s">
        <v>14</v>
      </c>
      <c r="C42" s="26">
        <f>SUM(C43:C46)</f>
        <v>974468.02</v>
      </c>
      <c r="D42" s="26">
        <f>SUM(D43:D46)</f>
        <v>132466.9</v>
      </c>
      <c r="E42" s="26">
        <f>SUM(E43:E46)</f>
        <v>343440</v>
      </c>
      <c r="F42" s="26">
        <f>SUM(F43:F46)</f>
        <v>100197.78</v>
      </c>
      <c r="G42" s="26">
        <f t="shared" si="1"/>
        <v>75.639861731496708</v>
      </c>
      <c r="H42" s="26">
        <f t="shared" si="2"/>
        <v>29.17475541579315</v>
      </c>
    </row>
    <row r="43" spans="1:8" ht="30" customHeight="1" x14ac:dyDescent="0.25">
      <c r="A43" s="28" t="s">
        <v>116</v>
      </c>
      <c r="B43" s="28" t="s">
        <v>15</v>
      </c>
      <c r="C43" s="26">
        <v>589458.02</v>
      </c>
      <c r="D43" s="26">
        <v>84864.72</v>
      </c>
      <c r="E43" s="26">
        <v>217200</v>
      </c>
      <c r="F43" s="26">
        <v>87778.06</v>
      </c>
      <c r="G43" s="26">
        <f t="shared" si="1"/>
        <v>103.43292242052999</v>
      </c>
      <c r="H43" s="26">
        <f t="shared" si="2"/>
        <v>40.413471454880295</v>
      </c>
    </row>
    <row r="44" spans="1:8" ht="30" customHeight="1" x14ac:dyDescent="0.25">
      <c r="A44" s="28" t="s">
        <v>134</v>
      </c>
      <c r="B44" s="28" t="s">
        <v>22</v>
      </c>
      <c r="C44" s="26">
        <v>385010</v>
      </c>
      <c r="D44" s="26">
        <v>47602.18</v>
      </c>
      <c r="E44" s="26">
        <v>92340</v>
      </c>
      <c r="F44" s="26">
        <v>12079.72</v>
      </c>
      <c r="G44" s="26">
        <f t="shared" si="1"/>
        <v>25.376400828701541</v>
      </c>
      <c r="H44" s="26">
        <f t="shared" si="2"/>
        <v>13.081784708685293</v>
      </c>
    </row>
    <row r="45" spans="1:8" ht="30" customHeight="1" x14ac:dyDescent="0.25">
      <c r="A45" s="28" t="s">
        <v>203</v>
      </c>
      <c r="B45" s="28" t="s">
        <v>38</v>
      </c>
      <c r="C45" s="26">
        <v>0</v>
      </c>
      <c r="D45" s="26">
        <v>0</v>
      </c>
      <c r="E45" s="26">
        <v>33700</v>
      </c>
      <c r="F45" s="26">
        <v>340</v>
      </c>
      <c r="G45" s="26">
        <v>0</v>
      </c>
      <c r="H45" s="26">
        <f t="shared" si="2"/>
        <v>1.0089020771513353</v>
      </c>
    </row>
    <row r="46" spans="1:8" ht="30" customHeight="1" x14ac:dyDescent="0.25">
      <c r="A46" s="28" t="s">
        <v>210</v>
      </c>
      <c r="B46" s="28" t="s">
        <v>68</v>
      </c>
      <c r="C46" s="26">
        <v>0</v>
      </c>
      <c r="D46" s="26">
        <v>0</v>
      </c>
      <c r="E46" s="26">
        <v>200</v>
      </c>
      <c r="F46" s="26">
        <v>0</v>
      </c>
      <c r="G46" s="26">
        <v>0</v>
      </c>
      <c r="H46" s="26">
        <f t="shared" si="2"/>
        <v>0</v>
      </c>
    </row>
    <row r="47" spans="1:8" ht="30" customHeight="1" x14ac:dyDescent="0.25">
      <c r="A47" s="28" t="s">
        <v>214</v>
      </c>
      <c r="B47" s="28" t="s">
        <v>16</v>
      </c>
      <c r="C47" s="26">
        <f>C48</f>
        <v>2004.08</v>
      </c>
      <c r="D47" s="26">
        <f>D48</f>
        <v>0</v>
      </c>
      <c r="E47" s="26">
        <f>E48</f>
        <v>1400</v>
      </c>
      <c r="F47" s="26">
        <f>F48</f>
        <v>0</v>
      </c>
      <c r="G47" s="26">
        <v>0</v>
      </c>
      <c r="H47" s="26">
        <f t="shared" si="2"/>
        <v>0</v>
      </c>
    </row>
    <row r="48" spans="1:8" ht="30" customHeight="1" x14ac:dyDescent="0.25">
      <c r="A48" s="28" t="s">
        <v>215</v>
      </c>
      <c r="B48" s="28" t="s">
        <v>32</v>
      </c>
      <c r="C48" s="26">
        <v>2004.08</v>
      </c>
      <c r="D48" s="26">
        <v>0</v>
      </c>
      <c r="E48" s="26">
        <v>1400</v>
      </c>
      <c r="F48" s="26">
        <v>0</v>
      </c>
      <c r="G48" s="26">
        <v>0</v>
      </c>
      <c r="H48" s="26">
        <f t="shared" si="2"/>
        <v>0</v>
      </c>
    </row>
    <row r="49" spans="1:8" ht="36.75" customHeight="1" x14ac:dyDescent="0.25">
      <c r="A49" s="27" t="s">
        <v>42</v>
      </c>
      <c r="B49" s="27" t="s">
        <v>43</v>
      </c>
      <c r="C49" s="25">
        <f>C50+C53</f>
        <v>360029.78</v>
      </c>
      <c r="D49" s="25">
        <f>D50+D53</f>
        <v>33178.26</v>
      </c>
      <c r="E49" s="25">
        <f>E50+E53</f>
        <v>86300</v>
      </c>
      <c r="F49" s="25">
        <f>F50+F53</f>
        <v>50829.4</v>
      </c>
      <c r="G49" s="25">
        <f t="shared" si="1"/>
        <v>153.20092132619371</v>
      </c>
      <c r="H49" s="25">
        <f t="shared" si="2"/>
        <v>58.898493626882967</v>
      </c>
    </row>
    <row r="50" spans="1:8" ht="30" customHeight="1" x14ac:dyDescent="0.25">
      <c r="A50" s="28" t="s">
        <v>115</v>
      </c>
      <c r="B50" s="28" t="s">
        <v>14</v>
      </c>
      <c r="C50" s="26">
        <f>C51+C52</f>
        <v>360029.78</v>
      </c>
      <c r="D50" s="26">
        <f>D51+D52</f>
        <v>33178.26</v>
      </c>
      <c r="E50" s="26">
        <f>E51+E52</f>
        <v>76500</v>
      </c>
      <c r="F50" s="26">
        <f>F51+F52</f>
        <v>50829.4</v>
      </c>
      <c r="G50" s="26">
        <f t="shared" si="1"/>
        <v>153.20092132619371</v>
      </c>
      <c r="H50" s="26">
        <f t="shared" si="2"/>
        <v>66.443660130718953</v>
      </c>
    </row>
    <row r="51" spans="1:8" ht="30" customHeight="1" x14ac:dyDescent="0.25">
      <c r="A51" s="28" t="s">
        <v>134</v>
      </c>
      <c r="B51" s="28" t="s">
        <v>22</v>
      </c>
      <c r="C51" s="26">
        <v>355383.71</v>
      </c>
      <c r="D51" s="26">
        <v>32865.29</v>
      </c>
      <c r="E51" s="26">
        <v>75700</v>
      </c>
      <c r="F51" s="26">
        <v>50511.4</v>
      </c>
      <c r="G51" s="26">
        <f t="shared" si="1"/>
        <v>153.69223883312759</v>
      </c>
      <c r="H51" s="26">
        <f t="shared" si="2"/>
        <v>66.725759577278737</v>
      </c>
    </row>
    <row r="52" spans="1:8" ht="30" customHeight="1" x14ac:dyDescent="0.25">
      <c r="A52" s="28" t="s">
        <v>194</v>
      </c>
      <c r="B52" s="28" t="s">
        <v>37</v>
      </c>
      <c r="C52" s="26">
        <v>4646.07</v>
      </c>
      <c r="D52" s="26">
        <v>312.97000000000003</v>
      </c>
      <c r="E52" s="26">
        <v>800</v>
      </c>
      <c r="F52" s="26">
        <v>318</v>
      </c>
      <c r="G52" s="26">
        <f t="shared" si="1"/>
        <v>101.60718279707319</v>
      </c>
      <c r="H52" s="26">
        <f t="shared" si="2"/>
        <v>39.75</v>
      </c>
    </row>
    <row r="53" spans="1:8" ht="30" customHeight="1" x14ac:dyDescent="0.25">
      <c r="A53" s="28" t="s">
        <v>214</v>
      </c>
      <c r="B53" s="28" t="s">
        <v>16</v>
      </c>
      <c r="C53" s="26">
        <f>C54</f>
        <v>0</v>
      </c>
      <c r="D53" s="26">
        <f>D54</f>
        <v>0</v>
      </c>
      <c r="E53" s="26">
        <f>E54</f>
        <v>9800</v>
      </c>
      <c r="F53" s="26">
        <f>F54</f>
        <v>0</v>
      </c>
      <c r="G53" s="26">
        <v>0</v>
      </c>
      <c r="H53" s="26">
        <f t="shared" si="2"/>
        <v>0</v>
      </c>
    </row>
    <row r="54" spans="1:8" ht="30" customHeight="1" x14ac:dyDescent="0.25">
      <c r="A54" s="28" t="s">
        <v>215</v>
      </c>
      <c r="B54" s="28" t="s">
        <v>32</v>
      </c>
      <c r="C54" s="26">
        <v>0</v>
      </c>
      <c r="D54" s="26">
        <v>0</v>
      </c>
      <c r="E54" s="125">
        <v>9800</v>
      </c>
      <c r="F54" s="26">
        <v>0</v>
      </c>
      <c r="G54" s="26">
        <v>0</v>
      </c>
      <c r="H54" s="26">
        <f t="shared" si="2"/>
        <v>0</v>
      </c>
    </row>
    <row r="55" spans="1:8" ht="30" customHeight="1" x14ac:dyDescent="0.25">
      <c r="A55" s="27" t="s">
        <v>44</v>
      </c>
      <c r="B55" s="27" t="s">
        <v>45</v>
      </c>
      <c r="C55" s="25">
        <f>C56+C60</f>
        <v>169921.11000000002</v>
      </c>
      <c r="D55" s="25">
        <f>D56+D60</f>
        <v>10802.789999999999</v>
      </c>
      <c r="E55" s="25">
        <f>E56+E60</f>
        <v>29000</v>
      </c>
      <c r="F55" s="25">
        <f>F56+F60</f>
        <v>12730.47</v>
      </c>
      <c r="G55" s="25">
        <f t="shared" si="1"/>
        <v>117.84427911678372</v>
      </c>
      <c r="H55" s="25">
        <f t="shared" si="2"/>
        <v>43.898172413793105</v>
      </c>
    </row>
    <row r="56" spans="1:8" ht="30" customHeight="1" x14ac:dyDescent="0.25">
      <c r="A56" s="28" t="s">
        <v>115</v>
      </c>
      <c r="B56" s="28" t="s">
        <v>14</v>
      </c>
      <c r="C56" s="26">
        <f>C57+C58+C59</f>
        <v>167200.13</v>
      </c>
      <c r="D56" s="26">
        <f>D57+D58+D59</f>
        <v>10289.81</v>
      </c>
      <c r="E56" s="26">
        <f>E57+E58+E59</f>
        <v>20300</v>
      </c>
      <c r="F56" s="26">
        <f>F57+F58+F59</f>
        <v>9167.16</v>
      </c>
      <c r="G56" s="26">
        <f t="shared" si="1"/>
        <v>89.089691646395806</v>
      </c>
      <c r="H56" s="26">
        <f t="shared" si="2"/>
        <v>45.158423645320198</v>
      </c>
    </row>
    <row r="57" spans="1:8" ht="30" customHeight="1" x14ac:dyDescent="0.25">
      <c r="A57" s="28" t="s">
        <v>116</v>
      </c>
      <c r="B57" s="28" t="s">
        <v>15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8" ht="30" customHeight="1" x14ac:dyDescent="0.25">
      <c r="A58" s="28" t="s">
        <v>134</v>
      </c>
      <c r="B58" s="28" t="s">
        <v>22</v>
      </c>
      <c r="C58" s="26">
        <v>166918.88</v>
      </c>
      <c r="D58" s="26">
        <v>10040.01</v>
      </c>
      <c r="E58" s="26">
        <v>19600</v>
      </c>
      <c r="F58" s="26">
        <v>8739.11</v>
      </c>
      <c r="G58" s="26">
        <f t="shared" si="1"/>
        <v>87.042841590795234</v>
      </c>
      <c r="H58" s="26">
        <f t="shared" si="2"/>
        <v>44.587295918367346</v>
      </c>
    </row>
    <row r="59" spans="1:8" ht="30" customHeight="1" x14ac:dyDescent="0.25">
      <c r="A59" s="28" t="s">
        <v>194</v>
      </c>
      <c r="B59" s="28" t="s">
        <v>37</v>
      </c>
      <c r="C59" s="26">
        <v>281.25</v>
      </c>
      <c r="D59" s="26">
        <v>249.8</v>
      </c>
      <c r="E59" s="26">
        <v>700</v>
      </c>
      <c r="F59" s="26">
        <v>428.05</v>
      </c>
      <c r="G59" s="26">
        <f t="shared" si="1"/>
        <v>171.35708566853484</v>
      </c>
      <c r="H59" s="26">
        <f t="shared" si="2"/>
        <v>61.150000000000006</v>
      </c>
    </row>
    <row r="60" spans="1:8" ht="30" customHeight="1" x14ac:dyDescent="0.25">
      <c r="A60" s="28" t="s">
        <v>214</v>
      </c>
      <c r="B60" s="28" t="s">
        <v>16</v>
      </c>
      <c r="C60" s="26">
        <f>C61</f>
        <v>2720.98</v>
      </c>
      <c r="D60" s="26">
        <f>D61</f>
        <v>512.98</v>
      </c>
      <c r="E60" s="26">
        <f>E61</f>
        <v>8700</v>
      </c>
      <c r="F60" s="26">
        <f>F61</f>
        <v>3563.31</v>
      </c>
      <c r="G60" s="26">
        <f t="shared" si="1"/>
        <v>694.62942025030213</v>
      </c>
      <c r="H60" s="26">
        <f t="shared" si="2"/>
        <v>40.957586206896551</v>
      </c>
    </row>
    <row r="61" spans="1:8" ht="30" customHeight="1" x14ac:dyDescent="0.25">
      <c r="A61" s="28" t="s">
        <v>215</v>
      </c>
      <c r="B61" s="28" t="s">
        <v>32</v>
      </c>
      <c r="C61" s="26">
        <v>2720.98</v>
      </c>
      <c r="D61" s="26">
        <v>512.98</v>
      </c>
      <c r="E61" s="26">
        <v>8700</v>
      </c>
      <c r="F61" s="26">
        <v>3563.31</v>
      </c>
      <c r="G61" s="26">
        <f t="shared" si="1"/>
        <v>694.62942025030213</v>
      </c>
      <c r="H61" s="26">
        <f t="shared" si="2"/>
        <v>40.957586206896551</v>
      </c>
    </row>
    <row r="62" spans="1:8" ht="30" customHeight="1" x14ac:dyDescent="0.25">
      <c r="A62" s="27" t="s">
        <v>46</v>
      </c>
      <c r="B62" s="27" t="s">
        <v>47</v>
      </c>
      <c r="C62" s="25">
        <f>C63</f>
        <v>538343.35</v>
      </c>
      <c r="D62" s="25">
        <f t="shared" ref="D62" si="16">D63+D68</f>
        <v>30308.780000000002</v>
      </c>
      <c r="E62" s="25">
        <f t="shared" ref="E62:F62" si="17">E63+E68</f>
        <v>65000</v>
      </c>
      <c r="F62" s="25">
        <f t="shared" si="17"/>
        <v>21404.18</v>
      </c>
      <c r="G62" s="25">
        <f t="shared" si="1"/>
        <v>70.620394486350165</v>
      </c>
      <c r="H62" s="25">
        <f t="shared" si="2"/>
        <v>32.929507692307695</v>
      </c>
    </row>
    <row r="63" spans="1:8" ht="30" customHeight="1" x14ac:dyDescent="0.25">
      <c r="A63" s="28" t="s">
        <v>115</v>
      </c>
      <c r="B63" s="28" t="s">
        <v>14</v>
      </c>
      <c r="C63" s="26">
        <f>SUM(C64:C67)</f>
        <v>538343.35</v>
      </c>
      <c r="D63" s="26">
        <f>SUM(D64:D67)</f>
        <v>30308.780000000002</v>
      </c>
      <c r="E63" s="26">
        <v>62000</v>
      </c>
      <c r="F63" s="26">
        <f>SUM(F64:F67)</f>
        <v>21404.18</v>
      </c>
      <c r="G63" s="26">
        <f t="shared" si="1"/>
        <v>70.620394486350165</v>
      </c>
      <c r="H63" s="26">
        <f t="shared" si="2"/>
        <v>34.522870967741937</v>
      </c>
    </row>
    <row r="64" spans="1:8" ht="30" customHeight="1" x14ac:dyDescent="0.25">
      <c r="A64" s="28" t="s">
        <v>116</v>
      </c>
      <c r="B64" s="28" t="s">
        <v>15</v>
      </c>
      <c r="C64" s="26">
        <v>154749.98000000001</v>
      </c>
      <c r="D64" s="26">
        <v>17317.580000000002</v>
      </c>
      <c r="E64" s="26">
        <v>23300</v>
      </c>
      <c r="F64" s="26">
        <v>12011.48</v>
      </c>
      <c r="G64" s="26">
        <f t="shared" si="1"/>
        <v>69.360037603406468</v>
      </c>
      <c r="H64" s="26">
        <f t="shared" si="2"/>
        <v>51.551416309012879</v>
      </c>
    </row>
    <row r="65" spans="1:8" ht="30" customHeight="1" x14ac:dyDescent="0.25">
      <c r="A65" s="28" t="s">
        <v>134</v>
      </c>
      <c r="B65" s="28" t="s">
        <v>22</v>
      </c>
      <c r="C65" s="26">
        <v>377733.88</v>
      </c>
      <c r="D65" s="26">
        <v>12596.17</v>
      </c>
      <c r="E65" s="26">
        <v>35200</v>
      </c>
      <c r="F65" s="26">
        <v>8944.67</v>
      </c>
      <c r="G65" s="26">
        <f t="shared" si="1"/>
        <v>71.011029543107156</v>
      </c>
      <c r="H65" s="26">
        <f t="shared" si="2"/>
        <v>25.410994318181817</v>
      </c>
    </row>
    <row r="66" spans="1:8" ht="30" customHeight="1" x14ac:dyDescent="0.25">
      <c r="A66" s="28" t="s">
        <v>194</v>
      </c>
      <c r="B66" s="28" t="s">
        <v>37</v>
      </c>
      <c r="C66" s="26">
        <v>4666.05</v>
      </c>
      <c r="D66" s="26">
        <v>308.79000000000002</v>
      </c>
      <c r="E66" s="26">
        <v>500</v>
      </c>
      <c r="F66" s="26">
        <v>288.75</v>
      </c>
      <c r="G66" s="26">
        <f t="shared" si="1"/>
        <v>93.510152530846199</v>
      </c>
      <c r="H66" s="26">
        <f t="shared" si="2"/>
        <v>57.75</v>
      </c>
    </row>
    <row r="67" spans="1:8" ht="30" customHeight="1" x14ac:dyDescent="0.25">
      <c r="A67" s="28" t="s">
        <v>203</v>
      </c>
      <c r="B67" s="28" t="s">
        <v>38</v>
      </c>
      <c r="C67" s="26">
        <v>1193.44</v>
      </c>
      <c r="D67" s="26">
        <v>86.24</v>
      </c>
      <c r="E67" s="26">
        <v>3000</v>
      </c>
      <c r="F67" s="26">
        <v>159.28</v>
      </c>
      <c r="G67" s="26">
        <f t="shared" si="1"/>
        <v>184.69387755102042</v>
      </c>
      <c r="H67" s="26">
        <f t="shared" si="2"/>
        <v>5.309333333333333</v>
      </c>
    </row>
    <row r="68" spans="1:8" s="120" customFormat="1" ht="30" customHeight="1" x14ac:dyDescent="0.25">
      <c r="A68" s="126">
        <v>4</v>
      </c>
      <c r="B68" s="126" t="s">
        <v>16</v>
      </c>
      <c r="C68" s="26"/>
      <c r="D68" s="26">
        <f>D69</f>
        <v>0</v>
      </c>
      <c r="E68" s="26">
        <v>3000</v>
      </c>
      <c r="F68" s="26">
        <f>F69</f>
        <v>0</v>
      </c>
      <c r="G68" s="26">
        <v>0</v>
      </c>
      <c r="H68" s="26">
        <f t="shared" si="2"/>
        <v>0</v>
      </c>
    </row>
    <row r="69" spans="1:8" s="120" customFormat="1" ht="30" customHeight="1" x14ac:dyDescent="0.25">
      <c r="A69" s="126">
        <v>42</v>
      </c>
      <c r="B69" s="126" t="s">
        <v>32</v>
      </c>
      <c r="C69" s="26"/>
      <c r="D69" s="26">
        <v>0</v>
      </c>
      <c r="E69" s="26">
        <v>3000</v>
      </c>
      <c r="F69" s="26">
        <v>0</v>
      </c>
      <c r="G69" s="26">
        <v>0</v>
      </c>
      <c r="H69" s="26">
        <f t="shared" si="2"/>
        <v>0</v>
      </c>
    </row>
    <row r="70" spans="1:8" ht="30" customHeight="1" x14ac:dyDescent="0.25">
      <c r="A70" s="27" t="s">
        <v>48</v>
      </c>
      <c r="B70" s="27" t="s">
        <v>49</v>
      </c>
      <c r="C70" s="25">
        <f>C71+C77</f>
        <v>5864603.5700000003</v>
      </c>
      <c r="D70" s="25">
        <f>D71+D77</f>
        <v>746110.22</v>
      </c>
      <c r="E70" s="25">
        <f>E71+E77</f>
        <v>1433100</v>
      </c>
      <c r="F70" s="25">
        <f>F71+F77</f>
        <v>691547.78</v>
      </c>
      <c r="G70" s="25">
        <f t="shared" si="1"/>
        <v>92.687080469156427</v>
      </c>
      <c r="H70" s="25">
        <f t="shared" si="2"/>
        <v>48.255375061056455</v>
      </c>
    </row>
    <row r="71" spans="1:8" ht="30" customHeight="1" x14ac:dyDescent="0.25">
      <c r="A71" s="28" t="s">
        <v>115</v>
      </c>
      <c r="B71" s="28" t="s">
        <v>14</v>
      </c>
      <c r="C71" s="26">
        <f>SUM(C72:C76)</f>
        <v>5836601.4000000004</v>
      </c>
      <c r="D71" s="26">
        <f>SUM(D72:D76)</f>
        <v>746110.22</v>
      </c>
      <c r="E71" s="26">
        <v>1422100</v>
      </c>
      <c r="F71" s="26">
        <f>SUM(F72:F76)</f>
        <v>691547.78</v>
      </c>
      <c r="G71" s="26">
        <f t="shared" si="1"/>
        <v>92.687080469156427</v>
      </c>
      <c r="H71" s="26">
        <f t="shared" si="2"/>
        <v>48.628632304338652</v>
      </c>
    </row>
    <row r="72" spans="1:8" ht="30" customHeight="1" x14ac:dyDescent="0.25">
      <c r="A72" s="28" t="s">
        <v>116</v>
      </c>
      <c r="B72" s="28" t="s">
        <v>15</v>
      </c>
      <c r="C72" s="26">
        <v>5505206.1900000004</v>
      </c>
      <c r="D72" s="26">
        <v>683263.34</v>
      </c>
      <c r="E72" s="26">
        <v>1283100</v>
      </c>
      <c r="F72" s="26">
        <v>630557.26</v>
      </c>
      <c r="G72" s="26">
        <f t="shared" si="1"/>
        <v>92.286124995378799</v>
      </c>
      <c r="H72" s="26">
        <f t="shared" si="2"/>
        <v>49.14326708752241</v>
      </c>
    </row>
    <row r="73" spans="1:8" ht="30" customHeight="1" x14ac:dyDescent="0.25">
      <c r="A73" s="28" t="s">
        <v>134</v>
      </c>
      <c r="B73" s="28" t="s">
        <v>22</v>
      </c>
      <c r="C73" s="26">
        <v>192959.59</v>
      </c>
      <c r="D73" s="26">
        <v>62846.879999999997</v>
      </c>
      <c r="E73" s="26">
        <v>118200</v>
      </c>
      <c r="F73" s="26">
        <v>60990.52</v>
      </c>
      <c r="G73" s="26">
        <f t="shared" si="1"/>
        <v>97.046217727912662</v>
      </c>
      <c r="H73" s="26">
        <f t="shared" si="2"/>
        <v>51.599424703891707</v>
      </c>
    </row>
    <row r="74" spans="1:8" ht="30" customHeight="1" x14ac:dyDescent="0.25">
      <c r="A74" s="28" t="s">
        <v>194</v>
      </c>
      <c r="B74" s="28" t="s">
        <v>37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</row>
    <row r="75" spans="1:8" ht="30" customHeight="1" x14ac:dyDescent="0.25">
      <c r="A75" s="28" t="s">
        <v>203</v>
      </c>
      <c r="B75" s="28" t="s">
        <v>38</v>
      </c>
      <c r="C75" s="26">
        <v>138435.62</v>
      </c>
      <c r="D75" s="26">
        <v>0</v>
      </c>
      <c r="E75" s="26">
        <v>20000</v>
      </c>
      <c r="F75" s="26">
        <v>0</v>
      </c>
      <c r="G75" s="26">
        <v>0</v>
      </c>
      <c r="H75" s="26">
        <f t="shared" si="2"/>
        <v>0</v>
      </c>
    </row>
    <row r="76" spans="1:8" ht="30" customHeight="1" x14ac:dyDescent="0.25">
      <c r="A76" s="28" t="s">
        <v>210</v>
      </c>
      <c r="B76" s="28" t="s">
        <v>68</v>
      </c>
      <c r="C76" s="26">
        <v>0</v>
      </c>
      <c r="D76" s="26">
        <v>0</v>
      </c>
      <c r="E76" s="26">
        <v>800</v>
      </c>
      <c r="F76" s="26">
        <v>0</v>
      </c>
      <c r="G76" s="26">
        <v>0</v>
      </c>
      <c r="H76" s="26">
        <v>0</v>
      </c>
    </row>
    <row r="77" spans="1:8" ht="30" customHeight="1" x14ac:dyDescent="0.25">
      <c r="A77" s="28" t="s">
        <v>214</v>
      </c>
      <c r="B77" s="28" t="s">
        <v>16</v>
      </c>
      <c r="C77" s="26">
        <f>C78</f>
        <v>28002.17</v>
      </c>
      <c r="D77" s="26">
        <f>D78</f>
        <v>0</v>
      </c>
      <c r="E77" s="26">
        <v>11000</v>
      </c>
      <c r="F77" s="26">
        <f>F78</f>
        <v>0</v>
      </c>
      <c r="G77" s="26">
        <v>0</v>
      </c>
      <c r="H77" s="26">
        <f t="shared" si="2"/>
        <v>0</v>
      </c>
    </row>
    <row r="78" spans="1:8" ht="30" customHeight="1" x14ac:dyDescent="0.25">
      <c r="A78" s="28" t="s">
        <v>215</v>
      </c>
      <c r="B78" s="28" t="s">
        <v>32</v>
      </c>
      <c r="C78" s="26">
        <v>28002.17</v>
      </c>
      <c r="D78" s="26">
        <v>0</v>
      </c>
      <c r="E78" s="26">
        <v>11000</v>
      </c>
      <c r="F78" s="26">
        <v>0</v>
      </c>
      <c r="G78" s="26">
        <v>0</v>
      </c>
      <c r="H78" s="26">
        <f t="shared" si="2"/>
        <v>0</v>
      </c>
    </row>
    <row r="79" spans="1:8" ht="30" customHeight="1" x14ac:dyDescent="0.25">
      <c r="A79" s="27" t="s">
        <v>59</v>
      </c>
      <c r="B79" s="27" t="s">
        <v>298</v>
      </c>
      <c r="C79" s="25">
        <f>C80</f>
        <v>194367.5</v>
      </c>
      <c r="D79" s="25">
        <f>D80</f>
        <v>27002.09</v>
      </c>
      <c r="E79" s="25">
        <f>E80</f>
        <v>33240</v>
      </c>
      <c r="F79" s="25">
        <f>F80</f>
        <v>16814.23</v>
      </c>
      <c r="G79" s="25">
        <f t="shared" si="1"/>
        <v>62.270105758480177</v>
      </c>
      <c r="H79" s="25">
        <f t="shared" si="2"/>
        <v>50.584326113116731</v>
      </c>
    </row>
    <row r="80" spans="1:8" ht="30" customHeight="1" x14ac:dyDescent="0.25">
      <c r="A80" s="28" t="s">
        <v>115</v>
      </c>
      <c r="B80" s="28" t="s">
        <v>14</v>
      </c>
      <c r="C80" s="26">
        <f>C81+C82</f>
        <v>194367.5</v>
      </c>
      <c r="D80" s="26">
        <f>D81+D82</f>
        <v>27002.09</v>
      </c>
      <c r="E80" s="26">
        <v>33240</v>
      </c>
      <c r="F80" s="26">
        <f>F81+F82</f>
        <v>16814.23</v>
      </c>
      <c r="G80" s="26">
        <f t="shared" si="1"/>
        <v>62.270105758480177</v>
      </c>
      <c r="H80" s="26">
        <f t="shared" si="2"/>
        <v>50.584326113116731</v>
      </c>
    </row>
    <row r="81" spans="1:8" ht="30" customHeight="1" x14ac:dyDescent="0.25">
      <c r="A81" s="28" t="s">
        <v>116</v>
      </c>
      <c r="B81" s="28" t="s">
        <v>15</v>
      </c>
      <c r="C81" s="26">
        <v>147910.54999999999</v>
      </c>
      <c r="D81" s="26">
        <v>26391.62</v>
      </c>
      <c r="E81" s="26">
        <v>31100</v>
      </c>
      <c r="F81" s="26">
        <v>16312.38</v>
      </c>
      <c r="G81" s="26">
        <f t="shared" si="1"/>
        <v>61.808937837086162</v>
      </c>
      <c r="H81" s="26">
        <f t="shared" si="2"/>
        <v>52.451382636655943</v>
      </c>
    </row>
    <row r="82" spans="1:8" ht="30" customHeight="1" x14ac:dyDescent="0.25">
      <c r="A82" s="28" t="s">
        <v>134</v>
      </c>
      <c r="B82" s="28" t="s">
        <v>22</v>
      </c>
      <c r="C82" s="26">
        <v>46456.95</v>
      </c>
      <c r="D82" s="26">
        <v>610.47</v>
      </c>
      <c r="E82" s="26">
        <v>2140</v>
      </c>
      <c r="F82" s="26">
        <v>501.85</v>
      </c>
      <c r="G82" s="26">
        <f t="shared" si="1"/>
        <v>82.2071518665946</v>
      </c>
      <c r="H82" s="26">
        <f t="shared" si="2"/>
        <v>23.450934579439252</v>
      </c>
    </row>
    <row r="83" spans="1:8" ht="30" customHeight="1" x14ac:dyDescent="0.25">
      <c r="A83" s="27" t="s">
        <v>50</v>
      </c>
      <c r="B83" s="27" t="s">
        <v>51</v>
      </c>
      <c r="C83" s="25">
        <f>C84+C87</f>
        <v>21406.61</v>
      </c>
      <c r="D83" s="25">
        <f>D84+D87</f>
        <v>0</v>
      </c>
      <c r="E83" s="25">
        <f>E84+E87</f>
        <v>8000</v>
      </c>
      <c r="F83" s="25">
        <f>F84+F87</f>
        <v>0</v>
      </c>
      <c r="G83" s="25">
        <v>0</v>
      </c>
      <c r="H83" s="25">
        <f t="shared" si="2"/>
        <v>0</v>
      </c>
    </row>
    <row r="84" spans="1:8" ht="30" customHeight="1" x14ac:dyDescent="0.25">
      <c r="A84" s="28" t="s">
        <v>115</v>
      </c>
      <c r="B84" s="28" t="s">
        <v>14</v>
      </c>
      <c r="C84" s="26">
        <f>C85+C86</f>
        <v>15278.609999999999</v>
      </c>
      <c r="D84" s="26">
        <f>D85+D86</f>
        <v>0</v>
      </c>
      <c r="E84" s="26">
        <v>4000</v>
      </c>
      <c r="F84" s="26">
        <f>F85+F86</f>
        <v>0</v>
      </c>
      <c r="G84" s="26">
        <v>0</v>
      </c>
      <c r="H84" s="26">
        <f t="shared" si="2"/>
        <v>0</v>
      </c>
    </row>
    <row r="85" spans="1:8" ht="30" customHeight="1" x14ac:dyDescent="0.25">
      <c r="A85" s="28" t="s">
        <v>134</v>
      </c>
      <c r="B85" s="28" t="s">
        <v>22</v>
      </c>
      <c r="C85" s="26">
        <v>12691.55</v>
      </c>
      <c r="D85" s="26">
        <v>0</v>
      </c>
      <c r="E85" s="26">
        <v>2000</v>
      </c>
      <c r="F85" s="26">
        <v>0</v>
      </c>
      <c r="G85" s="26">
        <v>0</v>
      </c>
      <c r="H85" s="26">
        <f t="shared" ref="H85:H88" si="18">F85/E85*100</f>
        <v>0</v>
      </c>
    </row>
    <row r="86" spans="1:8" ht="30" customHeight="1" x14ac:dyDescent="0.25">
      <c r="A86" s="28" t="s">
        <v>203</v>
      </c>
      <c r="B86" s="28" t="s">
        <v>38</v>
      </c>
      <c r="C86" s="26">
        <v>2587.06</v>
      </c>
      <c r="D86" s="26">
        <v>0</v>
      </c>
      <c r="E86" s="26">
        <v>2000</v>
      </c>
      <c r="F86" s="26">
        <v>0</v>
      </c>
      <c r="G86" s="26">
        <v>0</v>
      </c>
      <c r="H86" s="26">
        <f t="shared" si="18"/>
        <v>0</v>
      </c>
    </row>
    <row r="87" spans="1:8" ht="30" customHeight="1" x14ac:dyDescent="0.25">
      <c r="A87" s="28" t="s">
        <v>214</v>
      </c>
      <c r="B87" s="28" t="s">
        <v>16</v>
      </c>
      <c r="C87" s="26">
        <f>C88</f>
        <v>6128</v>
      </c>
      <c r="D87" s="26">
        <f>D88</f>
        <v>0</v>
      </c>
      <c r="E87" s="26">
        <v>4000</v>
      </c>
      <c r="F87" s="26">
        <f>F88</f>
        <v>0</v>
      </c>
      <c r="G87" s="26">
        <v>0</v>
      </c>
      <c r="H87" s="26">
        <f t="shared" si="18"/>
        <v>0</v>
      </c>
    </row>
    <row r="88" spans="1:8" ht="30" customHeight="1" x14ac:dyDescent="0.25">
      <c r="A88" s="28" t="s">
        <v>215</v>
      </c>
      <c r="B88" s="28" t="s">
        <v>32</v>
      </c>
      <c r="C88" s="26">
        <v>6128</v>
      </c>
      <c r="D88" s="26">
        <v>0</v>
      </c>
      <c r="E88" s="26">
        <v>4000</v>
      </c>
      <c r="F88" s="26">
        <v>0</v>
      </c>
      <c r="G88" s="26">
        <v>0</v>
      </c>
      <c r="H88" s="26">
        <f t="shared" si="18"/>
        <v>0</v>
      </c>
    </row>
  </sheetData>
  <mergeCells count="8">
    <mergeCell ref="A40:B40"/>
    <mergeCell ref="A11:B11"/>
    <mergeCell ref="A13:B13"/>
    <mergeCell ref="A2:I2"/>
    <mergeCell ref="A4:I4"/>
    <mergeCell ref="A5:I6"/>
    <mergeCell ref="A7:H7"/>
    <mergeCell ref="E9:F9"/>
  </mergeCells>
  <pageMargins left="0.7" right="0.7" top="0.75" bottom="0.75" header="0.3" footer="0.3"/>
  <pageSetup paperSize="9" scale="84" fitToHeight="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1"/>
  <sheetViews>
    <sheetView topLeftCell="A4" workbookViewId="0">
      <selection activeCell="G18" sqref="G18"/>
    </sheetView>
  </sheetViews>
  <sheetFormatPr defaultColWidth="9.7109375" defaultRowHeight="15" x14ac:dyDescent="0.25"/>
  <cols>
    <col min="1" max="1" width="15.7109375" customWidth="1"/>
    <col min="2" max="2" width="48.7109375" customWidth="1"/>
    <col min="3" max="3" width="48.7109375" style="108" hidden="1" customWidth="1"/>
    <col min="4" max="6" width="20.7109375" customWidth="1"/>
    <col min="7" max="8" width="14.7109375" customWidth="1"/>
  </cols>
  <sheetData>
    <row r="1" spans="1:10" ht="42" customHeight="1" x14ac:dyDescent="0.25">
      <c r="A1" s="21"/>
      <c r="B1" s="21"/>
      <c r="D1" s="21"/>
      <c r="E1" s="21"/>
      <c r="F1" s="21"/>
      <c r="G1" s="21"/>
      <c r="H1" s="21"/>
      <c r="I1" s="21"/>
      <c r="J1" s="21"/>
    </row>
    <row r="2" spans="1:10" ht="18" customHeight="1" x14ac:dyDescent="0.25">
      <c r="A2" s="136" t="s">
        <v>290</v>
      </c>
      <c r="B2" s="181"/>
      <c r="C2" s="181"/>
      <c r="D2" s="181"/>
      <c r="E2" s="181"/>
      <c r="F2" s="181"/>
      <c r="G2" s="181"/>
      <c r="H2" s="181"/>
      <c r="I2" s="19"/>
      <c r="J2" s="19"/>
    </row>
    <row r="3" spans="1:10" ht="18" x14ac:dyDescent="0.25">
      <c r="A3" s="19"/>
      <c r="B3" s="19"/>
      <c r="C3" s="106"/>
      <c r="D3" s="19"/>
      <c r="E3" s="19"/>
      <c r="F3" s="19"/>
      <c r="G3" s="19"/>
      <c r="H3" s="19"/>
      <c r="I3" s="19"/>
      <c r="J3" s="21"/>
    </row>
    <row r="4" spans="1:10" x14ac:dyDescent="0.25">
      <c r="A4" s="137" t="s">
        <v>21</v>
      </c>
      <c r="B4" s="182"/>
      <c r="C4" s="182"/>
      <c r="D4" s="182"/>
      <c r="E4" s="182"/>
      <c r="F4" s="182"/>
      <c r="G4" s="182"/>
      <c r="H4" s="182"/>
      <c r="I4" s="20"/>
      <c r="J4" s="21"/>
    </row>
    <row r="5" spans="1:10" ht="18" customHeight="1" x14ac:dyDescent="0.25">
      <c r="A5" s="137" t="s">
        <v>12</v>
      </c>
      <c r="B5" s="181"/>
      <c r="C5" s="181"/>
      <c r="D5" s="181"/>
      <c r="E5" s="181"/>
      <c r="F5" s="181"/>
      <c r="G5" s="181"/>
      <c r="H5" s="181"/>
      <c r="I5" s="29"/>
      <c r="J5" s="19"/>
    </row>
    <row r="6" spans="1:10" ht="18" x14ac:dyDescent="0.25">
      <c r="A6" s="29"/>
      <c r="B6" s="29"/>
      <c r="C6" s="107"/>
      <c r="D6" s="29"/>
      <c r="E6" s="29"/>
      <c r="F6" s="29"/>
      <c r="G6" s="29"/>
      <c r="H6" s="29"/>
      <c r="I6" s="29"/>
      <c r="J6" s="19"/>
    </row>
    <row r="7" spans="1:10" ht="21.75" customHeight="1" x14ac:dyDescent="0.25">
      <c r="A7" s="174" t="s">
        <v>270</v>
      </c>
      <c r="B7" s="174"/>
      <c r="C7" s="174"/>
      <c r="D7" s="174"/>
      <c r="E7" s="174"/>
      <c r="F7" s="174"/>
      <c r="G7" s="174"/>
      <c r="H7" s="174"/>
      <c r="I7" s="30"/>
      <c r="J7" s="21"/>
    </row>
    <row r="8" spans="1:10" x14ac:dyDescent="0.25">
      <c r="A8" s="21"/>
      <c r="B8" s="21"/>
      <c r="D8" s="21"/>
      <c r="E8" s="176"/>
      <c r="F8" s="176"/>
      <c r="G8" s="21"/>
      <c r="H8" s="21"/>
      <c r="I8" s="21"/>
      <c r="J8" s="21"/>
    </row>
    <row r="9" spans="1:10" ht="51" customHeight="1" x14ac:dyDescent="0.25">
      <c r="A9" s="170" t="s">
        <v>242</v>
      </c>
      <c r="B9" s="171"/>
      <c r="C9" s="110"/>
      <c r="D9" s="66" t="s">
        <v>277</v>
      </c>
      <c r="E9" s="66" t="s">
        <v>291</v>
      </c>
      <c r="F9" s="66" t="s">
        <v>292</v>
      </c>
      <c r="G9" s="66" t="s">
        <v>293</v>
      </c>
      <c r="H9" s="66" t="s">
        <v>294</v>
      </c>
    </row>
    <row r="10" spans="1:10" s="114" customFormat="1" ht="12" customHeight="1" x14ac:dyDescent="0.2">
      <c r="A10" s="111" t="s">
        <v>70</v>
      </c>
      <c r="B10" s="111" t="s">
        <v>71</v>
      </c>
      <c r="C10" s="111"/>
      <c r="D10" s="111" t="s">
        <v>72</v>
      </c>
      <c r="E10" s="111" t="s">
        <v>73</v>
      </c>
      <c r="F10" s="111" t="s">
        <v>237</v>
      </c>
      <c r="G10" s="111" t="s">
        <v>238</v>
      </c>
      <c r="H10" s="113" t="s">
        <v>239</v>
      </c>
    </row>
    <row r="11" spans="1:10" ht="37.15" customHeight="1" x14ac:dyDescent="0.25">
      <c r="A11" s="172" t="s">
        <v>64</v>
      </c>
      <c r="B11" s="173"/>
      <c r="C11" s="97">
        <f>C12</f>
        <v>8125144.0200000014</v>
      </c>
      <c r="D11" s="60">
        <f t="shared" ref="D11:F11" si="0">D12</f>
        <v>979869.04</v>
      </c>
      <c r="E11" s="60">
        <f t="shared" si="0"/>
        <v>1999480</v>
      </c>
      <c r="F11" s="60">
        <f t="shared" si="0"/>
        <v>893523.8400000002</v>
      </c>
      <c r="G11" s="61">
        <f>F11/D11*100</f>
        <v>91.188087746909545</v>
      </c>
      <c r="H11" s="61">
        <f>F11/E11*100</f>
        <v>44.687810830816019</v>
      </c>
    </row>
    <row r="12" spans="1:10" ht="31.9" customHeight="1" x14ac:dyDescent="0.25">
      <c r="A12" s="62" t="s">
        <v>243</v>
      </c>
      <c r="B12" s="62" t="s">
        <v>244</v>
      </c>
      <c r="C12" s="63">
        <f>C13</f>
        <v>8125144.0200000014</v>
      </c>
      <c r="D12" s="63">
        <f t="shared" ref="D12:F12" si="1">D13</f>
        <v>979869.04</v>
      </c>
      <c r="E12" s="63">
        <f t="shared" si="1"/>
        <v>1999480</v>
      </c>
      <c r="F12" s="63">
        <f t="shared" si="1"/>
        <v>893523.8400000002</v>
      </c>
      <c r="G12" s="61">
        <f t="shared" ref="G12:G21" si="2">F12/D12*100</f>
        <v>91.188087746909545</v>
      </c>
      <c r="H12" s="64">
        <f t="shared" ref="H12:H21" si="3">F12/E12*100</f>
        <v>44.687810830816019</v>
      </c>
    </row>
    <row r="13" spans="1:10" ht="31.9" customHeight="1" x14ac:dyDescent="0.25">
      <c r="A13" s="62" t="s">
        <v>245</v>
      </c>
      <c r="B13" s="62" t="s">
        <v>246</v>
      </c>
      <c r="C13" s="63">
        <f>C14+C20</f>
        <v>8125144.0200000014</v>
      </c>
      <c r="D13" s="63">
        <f t="shared" ref="D13" si="4">D14+D20</f>
        <v>979869.04</v>
      </c>
      <c r="E13" s="63">
        <f t="shared" ref="E13:F13" si="5">E14+E20</f>
        <v>1999480</v>
      </c>
      <c r="F13" s="63">
        <f t="shared" si="5"/>
        <v>893523.8400000002</v>
      </c>
      <c r="G13" s="61">
        <f t="shared" si="2"/>
        <v>91.188087746909545</v>
      </c>
      <c r="H13" s="64">
        <f t="shared" si="3"/>
        <v>44.687810830816019</v>
      </c>
    </row>
    <row r="14" spans="1:10" ht="28.15" customHeight="1" x14ac:dyDescent="0.25">
      <c r="A14" s="62" t="s">
        <v>115</v>
      </c>
      <c r="B14" s="62" t="s">
        <v>14</v>
      </c>
      <c r="C14" s="63">
        <f>SUM(C15:C19)</f>
        <v>8086288.790000001</v>
      </c>
      <c r="D14" s="63">
        <f t="shared" ref="D14" si="6">SUM(D15:D19)</f>
        <v>979356.06</v>
      </c>
      <c r="E14" s="63">
        <f t="shared" ref="E14:F14" si="7">SUM(E15:E19)</f>
        <v>1961580</v>
      </c>
      <c r="F14" s="63">
        <f t="shared" si="7"/>
        <v>889960.53000000014</v>
      </c>
      <c r="G14" s="61">
        <f t="shared" si="2"/>
        <v>90.872009307830297</v>
      </c>
      <c r="H14" s="64">
        <f t="shared" si="3"/>
        <v>45.369576056036472</v>
      </c>
    </row>
    <row r="15" spans="1:10" ht="28.15" customHeight="1" x14ac:dyDescent="0.25">
      <c r="A15" s="62" t="s">
        <v>116</v>
      </c>
      <c r="B15" s="62" t="s">
        <v>15</v>
      </c>
      <c r="C15" s="63">
        <v>6397324.7400000002</v>
      </c>
      <c r="D15" s="65">
        <v>811837.26</v>
      </c>
      <c r="E15" s="65">
        <v>1554700</v>
      </c>
      <c r="F15" s="65">
        <v>746659.18</v>
      </c>
      <c r="G15" s="61">
        <f t="shared" si="2"/>
        <v>91.971533802230269</v>
      </c>
      <c r="H15" s="64">
        <f t="shared" si="3"/>
        <v>48.025932977423302</v>
      </c>
    </row>
    <row r="16" spans="1:10" ht="28.15" customHeight="1" x14ac:dyDescent="0.25">
      <c r="A16" s="62" t="s">
        <v>134</v>
      </c>
      <c r="B16" s="62" t="s">
        <v>22</v>
      </c>
      <c r="C16" s="63">
        <v>1537154.56</v>
      </c>
      <c r="D16" s="65">
        <v>166561</v>
      </c>
      <c r="E16" s="65">
        <v>345180</v>
      </c>
      <c r="F16" s="65">
        <v>141767.26999999999</v>
      </c>
      <c r="G16" s="61">
        <f t="shared" si="2"/>
        <v>85.114324481721411</v>
      </c>
      <c r="H16" s="64">
        <f t="shared" si="3"/>
        <v>41.070534214033252</v>
      </c>
    </row>
    <row r="17" spans="1:8" ht="28.15" customHeight="1" x14ac:dyDescent="0.25">
      <c r="A17" s="62" t="s">
        <v>194</v>
      </c>
      <c r="B17" s="62" t="s">
        <v>37</v>
      </c>
      <c r="C17" s="63">
        <v>9593.3700000000008</v>
      </c>
      <c r="D17" s="65">
        <v>871.56</v>
      </c>
      <c r="E17" s="65">
        <v>2000</v>
      </c>
      <c r="F17" s="65">
        <v>1034.8</v>
      </c>
      <c r="G17" s="61">
        <f t="shared" si="2"/>
        <v>118.72963421910138</v>
      </c>
      <c r="H17" s="64">
        <f t="shared" si="3"/>
        <v>51.739999999999995</v>
      </c>
    </row>
    <row r="18" spans="1:8" ht="28.15" customHeight="1" x14ac:dyDescent="0.25">
      <c r="A18" s="62" t="s">
        <v>203</v>
      </c>
      <c r="B18" s="62" t="s">
        <v>38</v>
      </c>
      <c r="C18" s="63">
        <v>142216.12</v>
      </c>
      <c r="D18" s="65">
        <v>86.24</v>
      </c>
      <c r="E18" s="65">
        <v>58700</v>
      </c>
      <c r="F18" s="65">
        <v>499.28</v>
      </c>
      <c r="G18" s="61">
        <f t="shared" si="2"/>
        <v>578.94248608534326</v>
      </c>
      <c r="H18" s="64">
        <f t="shared" si="3"/>
        <v>0.8505621805792164</v>
      </c>
    </row>
    <row r="19" spans="1:8" ht="28.15" customHeight="1" x14ac:dyDescent="0.25">
      <c r="A19" s="62" t="s">
        <v>210</v>
      </c>
      <c r="B19" s="62" t="s">
        <v>68</v>
      </c>
      <c r="C19" s="63">
        <v>0</v>
      </c>
      <c r="D19" s="65">
        <v>0</v>
      </c>
      <c r="E19" s="65">
        <v>1000</v>
      </c>
      <c r="F19" s="65">
        <v>0</v>
      </c>
      <c r="G19" s="61">
        <v>0</v>
      </c>
      <c r="H19" s="64">
        <f t="shared" si="3"/>
        <v>0</v>
      </c>
    </row>
    <row r="20" spans="1:8" ht="28.15" customHeight="1" x14ac:dyDescent="0.25">
      <c r="A20" s="62" t="s">
        <v>214</v>
      </c>
      <c r="B20" s="62" t="s">
        <v>16</v>
      </c>
      <c r="C20" s="63">
        <f>C21</f>
        <v>38855.230000000003</v>
      </c>
      <c r="D20" s="63">
        <f t="shared" ref="D20:F20" si="8">D21</f>
        <v>512.98</v>
      </c>
      <c r="E20" s="63">
        <f t="shared" si="8"/>
        <v>37900</v>
      </c>
      <c r="F20" s="63">
        <f t="shared" si="8"/>
        <v>3563.31</v>
      </c>
      <c r="G20" s="61">
        <f t="shared" si="2"/>
        <v>694.62942025030213</v>
      </c>
      <c r="H20" s="64">
        <f t="shared" si="3"/>
        <v>9.4018733509234824</v>
      </c>
    </row>
    <row r="21" spans="1:8" ht="28.15" customHeight="1" x14ac:dyDescent="0.25">
      <c r="A21" s="62" t="s">
        <v>215</v>
      </c>
      <c r="B21" s="62" t="s">
        <v>32</v>
      </c>
      <c r="C21" s="63">
        <v>38855.230000000003</v>
      </c>
      <c r="D21" s="65">
        <v>512.98</v>
      </c>
      <c r="E21" s="65">
        <v>37900</v>
      </c>
      <c r="F21" s="65">
        <v>3563.31</v>
      </c>
      <c r="G21" s="61">
        <f t="shared" si="2"/>
        <v>694.62942025030213</v>
      </c>
      <c r="H21" s="64">
        <f t="shared" si="3"/>
        <v>9.4018733509234824</v>
      </c>
    </row>
  </sheetData>
  <mergeCells count="7">
    <mergeCell ref="A11:B11"/>
    <mergeCell ref="A9:B9"/>
    <mergeCell ref="A7:H7"/>
    <mergeCell ref="E8:F8"/>
    <mergeCell ref="A2:H2"/>
    <mergeCell ref="A4:H4"/>
    <mergeCell ref="A5:H5"/>
  </mergeCells>
  <pageMargins left="0.7" right="0.7" top="0.75" bottom="0.75" header="0.3" footer="0.3"/>
  <pageSetup paperSize="9" scale="83" fitToHeight="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workbookViewId="0">
      <selection activeCell="F9" sqref="F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6" customWidth="1"/>
    <col min="5" max="7" width="20.7109375" customWidth="1"/>
    <col min="8" max="9" width="14.7109375" customWidth="1"/>
  </cols>
  <sheetData>
    <row r="1" spans="1:11" ht="42" customHeight="1" x14ac:dyDescent="0.25">
      <c r="A1" s="136" t="s">
        <v>290</v>
      </c>
      <c r="B1" s="181"/>
      <c r="C1" s="181"/>
      <c r="D1" s="181"/>
      <c r="E1" s="181"/>
      <c r="F1" s="181"/>
      <c r="G1" s="181"/>
      <c r="H1" s="181"/>
      <c r="I1" s="181"/>
      <c r="J1" s="10"/>
      <c r="K1" s="10"/>
    </row>
    <row r="2" spans="1:11" ht="18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1" ht="15.75" customHeight="1" x14ac:dyDescent="0.25">
      <c r="A3" s="137" t="s">
        <v>21</v>
      </c>
      <c r="B3" s="137"/>
      <c r="C3" s="137"/>
      <c r="D3" s="137"/>
      <c r="E3" s="137"/>
      <c r="F3" s="137"/>
      <c r="G3" s="137"/>
      <c r="H3" s="137"/>
      <c r="I3" s="137"/>
    </row>
    <row r="4" spans="1:11" ht="15" customHeight="1" x14ac:dyDescent="0.25">
      <c r="A4" s="6"/>
      <c r="B4" s="6"/>
      <c r="C4" s="6"/>
      <c r="D4" s="6"/>
      <c r="E4" s="6"/>
      <c r="F4" s="6"/>
      <c r="G4" s="6"/>
      <c r="H4" s="3"/>
      <c r="I4" s="3"/>
    </row>
    <row r="5" spans="1:11" ht="18" customHeight="1" x14ac:dyDescent="0.25">
      <c r="A5" s="137" t="s">
        <v>17</v>
      </c>
      <c r="B5" s="137"/>
      <c r="C5" s="137"/>
      <c r="D5" s="137"/>
      <c r="E5" s="137"/>
      <c r="F5" s="137"/>
      <c r="G5" s="137"/>
      <c r="H5" s="137"/>
      <c r="I5" s="137"/>
    </row>
    <row r="6" spans="1:11" ht="15" customHeight="1" x14ac:dyDescent="0.25">
      <c r="A6" s="6"/>
      <c r="B6" s="6"/>
      <c r="C6" s="6"/>
      <c r="D6" s="6"/>
      <c r="E6" s="6"/>
      <c r="F6" s="6"/>
      <c r="G6" s="6"/>
      <c r="H6" s="3"/>
      <c r="I6" s="8" t="s">
        <v>34</v>
      </c>
    </row>
    <row r="7" spans="1:11" ht="51" customHeight="1" x14ac:dyDescent="0.25">
      <c r="A7" s="170" t="s">
        <v>242</v>
      </c>
      <c r="B7" s="186"/>
      <c r="C7" s="187"/>
      <c r="D7" s="188"/>
      <c r="E7" s="66" t="s">
        <v>277</v>
      </c>
      <c r="F7" s="66" t="s">
        <v>291</v>
      </c>
      <c r="G7" s="66" t="s">
        <v>292</v>
      </c>
      <c r="H7" s="66" t="s">
        <v>293</v>
      </c>
      <c r="I7" s="66" t="s">
        <v>294</v>
      </c>
    </row>
    <row r="8" spans="1:11" s="21" customFormat="1" ht="16.5" customHeight="1" x14ac:dyDescent="0.25">
      <c r="A8" s="183" t="s">
        <v>70</v>
      </c>
      <c r="B8" s="184"/>
      <c r="C8" s="185"/>
      <c r="D8" s="102" t="s">
        <v>71</v>
      </c>
      <c r="E8" s="102" t="s">
        <v>72</v>
      </c>
      <c r="F8" s="102" t="s">
        <v>73</v>
      </c>
      <c r="G8" s="102">
        <v>5</v>
      </c>
      <c r="H8" s="103" t="s">
        <v>238</v>
      </c>
      <c r="I8" s="102" t="s">
        <v>239</v>
      </c>
    </row>
    <row r="9" spans="1:11" ht="37.15" customHeight="1" x14ac:dyDescent="0.25">
      <c r="A9" s="51">
        <v>8</v>
      </c>
      <c r="B9" s="51"/>
      <c r="C9" s="51"/>
      <c r="D9" s="52" t="s">
        <v>18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</row>
    <row r="10" spans="1:11" ht="31.9" customHeight="1" x14ac:dyDescent="0.25">
      <c r="A10" s="51"/>
      <c r="B10" s="53">
        <v>84</v>
      </c>
      <c r="C10" s="53"/>
      <c r="D10" s="54" t="s">
        <v>23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</row>
    <row r="11" spans="1:11" ht="28.15" customHeight="1" x14ac:dyDescent="0.25">
      <c r="A11" s="55"/>
      <c r="B11" s="55"/>
      <c r="C11" s="56">
        <v>81</v>
      </c>
      <c r="D11" s="57" t="s">
        <v>24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</row>
    <row r="12" spans="1:11" ht="37.15" customHeight="1" x14ac:dyDescent="0.25">
      <c r="A12" s="58">
        <v>5</v>
      </c>
      <c r="B12" s="59"/>
      <c r="C12" s="59"/>
      <c r="D12" s="52" t="s">
        <v>19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</row>
    <row r="13" spans="1:11" ht="31.9" customHeight="1" x14ac:dyDescent="0.25">
      <c r="A13" s="53"/>
      <c r="B13" s="53">
        <v>54</v>
      </c>
      <c r="C13" s="53"/>
      <c r="D13" s="54" t="s">
        <v>25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</row>
    <row r="14" spans="1:11" ht="28.15" customHeight="1" x14ac:dyDescent="0.25">
      <c r="A14" s="53"/>
      <c r="B14" s="53"/>
      <c r="C14" s="56">
        <v>11</v>
      </c>
      <c r="D14" s="57" t="s">
        <v>13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</row>
    <row r="15" spans="1:11" s="21" customFormat="1" ht="28.15" customHeight="1" x14ac:dyDescent="0.25">
      <c r="A15" s="53"/>
      <c r="B15" s="53"/>
      <c r="C15" s="56">
        <v>12</v>
      </c>
      <c r="D15" s="57" t="s">
        <v>247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</row>
    <row r="16" spans="1:11" ht="28.15" customHeight="1" x14ac:dyDescent="0.25">
      <c r="A16" s="53"/>
      <c r="B16" s="53"/>
      <c r="C16" s="56">
        <v>31</v>
      </c>
      <c r="D16" s="57" t="s">
        <v>26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</row>
    <row r="17" spans="1:9" s="21" customFormat="1" ht="28.15" customHeight="1" x14ac:dyDescent="0.25">
      <c r="A17" s="53"/>
      <c r="B17" s="53"/>
      <c r="C17" s="56">
        <v>43</v>
      </c>
      <c r="D17" s="57" t="s">
        <v>248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</row>
    <row r="18" spans="1:9" s="21" customFormat="1" ht="28.15" customHeight="1" x14ac:dyDescent="0.25">
      <c r="A18" s="53"/>
      <c r="B18" s="53"/>
      <c r="C18" s="56">
        <v>51</v>
      </c>
      <c r="D18" s="57" t="s">
        <v>250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</row>
    <row r="19" spans="1:9" s="21" customFormat="1" ht="28.15" customHeight="1" x14ac:dyDescent="0.25">
      <c r="A19" s="53"/>
      <c r="B19" s="53"/>
      <c r="C19" s="56">
        <v>52</v>
      </c>
      <c r="D19" s="57" t="s">
        <v>249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</row>
    <row r="20" spans="1:9" ht="28.15" customHeight="1" x14ac:dyDescent="0.25">
      <c r="A20" s="53"/>
      <c r="B20" s="53"/>
      <c r="C20" s="56">
        <v>56</v>
      </c>
      <c r="D20" s="57" t="s">
        <v>251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</row>
    <row r="21" spans="1:9" s="21" customFormat="1" ht="28.15" customHeight="1" x14ac:dyDescent="0.25">
      <c r="A21" s="53"/>
      <c r="B21" s="53"/>
      <c r="C21" s="56">
        <v>61</v>
      </c>
      <c r="D21" s="57" t="s">
        <v>252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</row>
    <row r="22" spans="1:9" s="21" customFormat="1" ht="28.15" customHeight="1" x14ac:dyDescent="0.25">
      <c r="A22" s="53"/>
      <c r="B22" s="53"/>
      <c r="C22" s="56">
        <v>71</v>
      </c>
      <c r="D22" s="57" t="s">
        <v>253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</row>
    <row r="23" spans="1:9" ht="28.15" customHeight="1" x14ac:dyDescent="0.25">
      <c r="A23" s="53"/>
      <c r="B23" s="53"/>
      <c r="C23" s="56">
        <v>81</v>
      </c>
      <c r="D23" s="57" t="s">
        <v>24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</row>
  </sheetData>
  <mergeCells count="5">
    <mergeCell ref="A8:C8"/>
    <mergeCell ref="A7:D7"/>
    <mergeCell ref="A3:I3"/>
    <mergeCell ref="A5:I5"/>
    <mergeCell ref="A1:I1"/>
  </mergeCells>
  <pageMargins left="0.7" right="0.7" top="0.75" bottom="0.75" header="0.3" footer="0.3"/>
  <pageSetup paperSize="9" scale="78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3"/>
  <sheetViews>
    <sheetView workbookViewId="0">
      <selection activeCell="B54" sqref="B54"/>
    </sheetView>
  </sheetViews>
  <sheetFormatPr defaultRowHeight="15" x14ac:dyDescent="0.25"/>
  <cols>
    <col min="1" max="1" width="29.7109375" style="40" customWidth="1"/>
    <col min="2" max="2" width="58.7109375" style="40" customWidth="1"/>
    <col min="3" max="4" width="20.7109375" style="45" customWidth="1"/>
    <col min="5" max="5" width="15.5703125" style="45" customWidth="1"/>
    <col min="6" max="240" width="9.140625" style="35"/>
    <col min="241" max="241" width="1.28515625" style="35" customWidth="1"/>
    <col min="242" max="242" width="11.5703125" style="35" customWidth="1"/>
    <col min="243" max="243" width="14.28515625" style="35" customWidth="1"/>
    <col min="244" max="244" width="6.28515625" style="35" customWidth="1"/>
    <col min="245" max="245" width="4" style="35" customWidth="1"/>
    <col min="246" max="246" width="4.85546875" style="35" customWidth="1"/>
    <col min="247" max="247" width="5.28515625" style="35" customWidth="1"/>
    <col min="248" max="248" width="2" style="35" customWidth="1"/>
    <col min="249" max="249" width="12.140625" style="35" customWidth="1"/>
    <col min="250" max="250" width="12" style="35" customWidth="1"/>
    <col min="251" max="251" width="4.7109375" style="35" customWidth="1"/>
    <col min="252" max="252" width="5.28515625" style="35" customWidth="1"/>
    <col min="253" max="253" width="0.140625" style="35" customWidth="1"/>
    <col min="254" max="254" width="1" style="35" customWidth="1"/>
    <col min="255" max="255" width="7" style="35" customWidth="1"/>
    <col min="256" max="256" width="0.85546875" style="35" customWidth="1"/>
    <col min="257" max="257" width="3.28515625" style="35" customWidth="1"/>
    <col min="258" max="258" width="10.28515625" style="35" customWidth="1"/>
    <col min="259" max="259" width="1" style="35" customWidth="1"/>
    <col min="260" max="260" width="0" style="35" hidden="1" customWidth="1"/>
    <col min="261" max="261" width="1.140625" style="35" customWidth="1"/>
    <col min="262" max="496" width="9.140625" style="35"/>
    <col min="497" max="497" width="1.28515625" style="35" customWidth="1"/>
    <col min="498" max="498" width="11.5703125" style="35" customWidth="1"/>
    <col min="499" max="499" width="14.28515625" style="35" customWidth="1"/>
    <col min="500" max="500" width="6.28515625" style="35" customWidth="1"/>
    <col min="501" max="501" width="4" style="35" customWidth="1"/>
    <col min="502" max="502" width="4.85546875" style="35" customWidth="1"/>
    <col min="503" max="503" width="5.28515625" style="35" customWidth="1"/>
    <col min="504" max="504" width="2" style="35" customWidth="1"/>
    <col min="505" max="505" width="12.140625" style="35" customWidth="1"/>
    <col min="506" max="506" width="12" style="35" customWidth="1"/>
    <col min="507" max="507" width="4.7109375" style="35" customWidth="1"/>
    <col min="508" max="508" width="5.28515625" style="35" customWidth="1"/>
    <col min="509" max="509" width="0.140625" style="35" customWidth="1"/>
    <col min="510" max="510" width="1" style="35" customWidth="1"/>
    <col min="511" max="511" width="7" style="35" customWidth="1"/>
    <col min="512" max="512" width="0.85546875" style="35" customWidth="1"/>
    <col min="513" max="513" width="3.28515625" style="35" customWidth="1"/>
    <col min="514" max="514" width="10.28515625" style="35" customWidth="1"/>
    <col min="515" max="515" width="1" style="35" customWidth="1"/>
    <col min="516" max="516" width="0" style="35" hidden="1" customWidth="1"/>
    <col min="517" max="517" width="1.140625" style="35" customWidth="1"/>
    <col min="518" max="752" width="9.140625" style="35"/>
    <col min="753" max="753" width="1.28515625" style="35" customWidth="1"/>
    <col min="754" max="754" width="11.5703125" style="35" customWidth="1"/>
    <col min="755" max="755" width="14.28515625" style="35" customWidth="1"/>
    <col min="756" max="756" width="6.28515625" style="35" customWidth="1"/>
    <col min="757" max="757" width="4" style="35" customWidth="1"/>
    <col min="758" max="758" width="4.85546875" style="35" customWidth="1"/>
    <col min="759" max="759" width="5.28515625" style="35" customWidth="1"/>
    <col min="760" max="760" width="2" style="35" customWidth="1"/>
    <col min="761" max="761" width="12.140625" style="35" customWidth="1"/>
    <col min="762" max="762" width="12" style="35" customWidth="1"/>
    <col min="763" max="763" width="4.7109375" style="35" customWidth="1"/>
    <col min="764" max="764" width="5.28515625" style="35" customWidth="1"/>
    <col min="765" max="765" width="0.140625" style="35" customWidth="1"/>
    <col min="766" max="766" width="1" style="35" customWidth="1"/>
    <col min="767" max="767" width="7" style="35" customWidth="1"/>
    <col min="768" max="768" width="0.85546875" style="35" customWidth="1"/>
    <col min="769" max="769" width="3.28515625" style="35" customWidth="1"/>
    <col min="770" max="770" width="10.28515625" style="35" customWidth="1"/>
    <col min="771" max="771" width="1" style="35" customWidth="1"/>
    <col min="772" max="772" width="0" style="35" hidden="1" customWidth="1"/>
    <col min="773" max="773" width="1.140625" style="35" customWidth="1"/>
    <col min="774" max="1008" width="9.140625" style="35"/>
    <col min="1009" max="1009" width="1.28515625" style="35" customWidth="1"/>
    <col min="1010" max="1010" width="11.5703125" style="35" customWidth="1"/>
    <col min="1011" max="1011" width="14.28515625" style="35" customWidth="1"/>
    <col min="1012" max="1012" width="6.28515625" style="35" customWidth="1"/>
    <col min="1013" max="1013" width="4" style="35" customWidth="1"/>
    <col min="1014" max="1014" width="4.85546875" style="35" customWidth="1"/>
    <col min="1015" max="1015" width="5.28515625" style="35" customWidth="1"/>
    <col min="1016" max="1016" width="2" style="35" customWidth="1"/>
    <col min="1017" max="1017" width="12.140625" style="35" customWidth="1"/>
    <col min="1018" max="1018" width="12" style="35" customWidth="1"/>
    <col min="1019" max="1019" width="4.7109375" style="35" customWidth="1"/>
    <col min="1020" max="1020" width="5.28515625" style="35" customWidth="1"/>
    <col min="1021" max="1021" width="0.140625" style="35" customWidth="1"/>
    <col min="1022" max="1022" width="1" style="35" customWidth="1"/>
    <col min="1023" max="1023" width="7" style="35" customWidth="1"/>
    <col min="1024" max="1024" width="0.85546875" style="35" customWidth="1"/>
    <col min="1025" max="1025" width="3.28515625" style="35" customWidth="1"/>
    <col min="1026" max="1026" width="10.28515625" style="35" customWidth="1"/>
    <col min="1027" max="1027" width="1" style="35" customWidth="1"/>
    <col min="1028" max="1028" width="0" style="35" hidden="1" customWidth="1"/>
    <col min="1029" max="1029" width="1.140625" style="35" customWidth="1"/>
    <col min="1030" max="1264" width="9.140625" style="35"/>
    <col min="1265" max="1265" width="1.28515625" style="35" customWidth="1"/>
    <col min="1266" max="1266" width="11.5703125" style="35" customWidth="1"/>
    <col min="1267" max="1267" width="14.28515625" style="35" customWidth="1"/>
    <col min="1268" max="1268" width="6.28515625" style="35" customWidth="1"/>
    <col min="1269" max="1269" width="4" style="35" customWidth="1"/>
    <col min="1270" max="1270" width="4.85546875" style="35" customWidth="1"/>
    <col min="1271" max="1271" width="5.28515625" style="35" customWidth="1"/>
    <col min="1272" max="1272" width="2" style="35" customWidth="1"/>
    <col min="1273" max="1273" width="12.140625" style="35" customWidth="1"/>
    <col min="1274" max="1274" width="12" style="35" customWidth="1"/>
    <col min="1275" max="1275" width="4.7109375" style="35" customWidth="1"/>
    <col min="1276" max="1276" width="5.28515625" style="35" customWidth="1"/>
    <col min="1277" max="1277" width="0.140625" style="35" customWidth="1"/>
    <col min="1278" max="1278" width="1" style="35" customWidth="1"/>
    <col min="1279" max="1279" width="7" style="35" customWidth="1"/>
    <col min="1280" max="1280" width="0.85546875" style="35" customWidth="1"/>
    <col min="1281" max="1281" width="3.28515625" style="35" customWidth="1"/>
    <col min="1282" max="1282" width="10.28515625" style="35" customWidth="1"/>
    <col min="1283" max="1283" width="1" style="35" customWidth="1"/>
    <col min="1284" max="1284" width="0" style="35" hidden="1" customWidth="1"/>
    <col min="1285" max="1285" width="1.140625" style="35" customWidth="1"/>
    <col min="1286" max="1520" width="9.140625" style="35"/>
    <col min="1521" max="1521" width="1.28515625" style="35" customWidth="1"/>
    <col min="1522" max="1522" width="11.5703125" style="35" customWidth="1"/>
    <col min="1523" max="1523" width="14.28515625" style="35" customWidth="1"/>
    <col min="1524" max="1524" width="6.28515625" style="35" customWidth="1"/>
    <col min="1525" max="1525" width="4" style="35" customWidth="1"/>
    <col min="1526" max="1526" width="4.85546875" style="35" customWidth="1"/>
    <col min="1527" max="1527" width="5.28515625" style="35" customWidth="1"/>
    <col min="1528" max="1528" width="2" style="35" customWidth="1"/>
    <col min="1529" max="1529" width="12.140625" style="35" customWidth="1"/>
    <col min="1530" max="1530" width="12" style="35" customWidth="1"/>
    <col min="1531" max="1531" width="4.7109375" style="35" customWidth="1"/>
    <col min="1532" max="1532" width="5.28515625" style="35" customWidth="1"/>
    <col min="1533" max="1533" width="0.140625" style="35" customWidth="1"/>
    <col min="1534" max="1534" width="1" style="35" customWidth="1"/>
    <col min="1535" max="1535" width="7" style="35" customWidth="1"/>
    <col min="1536" max="1536" width="0.85546875" style="35" customWidth="1"/>
    <col min="1537" max="1537" width="3.28515625" style="35" customWidth="1"/>
    <col min="1538" max="1538" width="10.28515625" style="35" customWidth="1"/>
    <col min="1539" max="1539" width="1" style="35" customWidth="1"/>
    <col min="1540" max="1540" width="0" style="35" hidden="1" customWidth="1"/>
    <col min="1541" max="1541" width="1.140625" style="35" customWidth="1"/>
    <col min="1542" max="1776" width="9.140625" style="35"/>
    <col min="1777" max="1777" width="1.28515625" style="35" customWidth="1"/>
    <col min="1778" max="1778" width="11.5703125" style="35" customWidth="1"/>
    <col min="1779" max="1779" width="14.28515625" style="35" customWidth="1"/>
    <col min="1780" max="1780" width="6.28515625" style="35" customWidth="1"/>
    <col min="1781" max="1781" width="4" style="35" customWidth="1"/>
    <col min="1782" max="1782" width="4.85546875" style="35" customWidth="1"/>
    <col min="1783" max="1783" width="5.28515625" style="35" customWidth="1"/>
    <col min="1784" max="1784" width="2" style="35" customWidth="1"/>
    <col min="1785" max="1785" width="12.140625" style="35" customWidth="1"/>
    <col min="1786" max="1786" width="12" style="35" customWidth="1"/>
    <col min="1787" max="1787" width="4.7109375" style="35" customWidth="1"/>
    <col min="1788" max="1788" width="5.28515625" style="35" customWidth="1"/>
    <col min="1789" max="1789" width="0.140625" style="35" customWidth="1"/>
    <col min="1790" max="1790" width="1" style="35" customWidth="1"/>
    <col min="1791" max="1791" width="7" style="35" customWidth="1"/>
    <col min="1792" max="1792" width="0.85546875" style="35" customWidth="1"/>
    <col min="1793" max="1793" width="3.28515625" style="35" customWidth="1"/>
    <col min="1794" max="1794" width="10.28515625" style="35" customWidth="1"/>
    <col min="1795" max="1795" width="1" style="35" customWidth="1"/>
    <col min="1796" max="1796" width="0" style="35" hidden="1" customWidth="1"/>
    <col min="1797" max="1797" width="1.140625" style="35" customWidth="1"/>
    <col min="1798" max="2032" width="9.140625" style="35"/>
    <col min="2033" max="2033" width="1.28515625" style="35" customWidth="1"/>
    <col min="2034" max="2034" width="11.5703125" style="35" customWidth="1"/>
    <col min="2035" max="2035" width="14.28515625" style="35" customWidth="1"/>
    <col min="2036" max="2036" width="6.28515625" style="35" customWidth="1"/>
    <col min="2037" max="2037" width="4" style="35" customWidth="1"/>
    <col min="2038" max="2038" width="4.85546875" style="35" customWidth="1"/>
    <col min="2039" max="2039" width="5.28515625" style="35" customWidth="1"/>
    <col min="2040" max="2040" width="2" style="35" customWidth="1"/>
    <col min="2041" max="2041" width="12.140625" style="35" customWidth="1"/>
    <col min="2042" max="2042" width="12" style="35" customWidth="1"/>
    <col min="2043" max="2043" width="4.7109375" style="35" customWidth="1"/>
    <col min="2044" max="2044" width="5.28515625" style="35" customWidth="1"/>
    <col min="2045" max="2045" width="0.140625" style="35" customWidth="1"/>
    <col min="2046" max="2046" width="1" style="35" customWidth="1"/>
    <col min="2047" max="2047" width="7" style="35" customWidth="1"/>
    <col min="2048" max="2048" width="0.85546875" style="35" customWidth="1"/>
    <col min="2049" max="2049" width="3.28515625" style="35" customWidth="1"/>
    <col min="2050" max="2050" width="10.28515625" style="35" customWidth="1"/>
    <col min="2051" max="2051" width="1" style="35" customWidth="1"/>
    <col min="2052" max="2052" width="0" style="35" hidden="1" customWidth="1"/>
    <col min="2053" max="2053" width="1.140625" style="35" customWidth="1"/>
    <col min="2054" max="2288" width="9.140625" style="35"/>
    <col min="2289" max="2289" width="1.28515625" style="35" customWidth="1"/>
    <col min="2290" max="2290" width="11.5703125" style="35" customWidth="1"/>
    <col min="2291" max="2291" width="14.28515625" style="35" customWidth="1"/>
    <col min="2292" max="2292" width="6.28515625" style="35" customWidth="1"/>
    <col min="2293" max="2293" width="4" style="35" customWidth="1"/>
    <col min="2294" max="2294" width="4.85546875" style="35" customWidth="1"/>
    <col min="2295" max="2295" width="5.28515625" style="35" customWidth="1"/>
    <col min="2296" max="2296" width="2" style="35" customWidth="1"/>
    <col min="2297" max="2297" width="12.140625" style="35" customWidth="1"/>
    <col min="2298" max="2298" width="12" style="35" customWidth="1"/>
    <col min="2299" max="2299" width="4.7109375" style="35" customWidth="1"/>
    <col min="2300" max="2300" width="5.28515625" style="35" customWidth="1"/>
    <col min="2301" max="2301" width="0.140625" style="35" customWidth="1"/>
    <col min="2302" max="2302" width="1" style="35" customWidth="1"/>
    <col min="2303" max="2303" width="7" style="35" customWidth="1"/>
    <col min="2304" max="2304" width="0.85546875" style="35" customWidth="1"/>
    <col min="2305" max="2305" width="3.28515625" style="35" customWidth="1"/>
    <col min="2306" max="2306" width="10.28515625" style="35" customWidth="1"/>
    <col min="2307" max="2307" width="1" style="35" customWidth="1"/>
    <col min="2308" max="2308" width="0" style="35" hidden="1" customWidth="1"/>
    <col min="2309" max="2309" width="1.140625" style="35" customWidth="1"/>
    <col min="2310" max="2544" width="9.140625" style="35"/>
    <col min="2545" max="2545" width="1.28515625" style="35" customWidth="1"/>
    <col min="2546" max="2546" width="11.5703125" style="35" customWidth="1"/>
    <col min="2547" max="2547" width="14.28515625" style="35" customWidth="1"/>
    <col min="2548" max="2548" width="6.28515625" style="35" customWidth="1"/>
    <col min="2549" max="2549" width="4" style="35" customWidth="1"/>
    <col min="2550" max="2550" width="4.85546875" style="35" customWidth="1"/>
    <col min="2551" max="2551" width="5.28515625" style="35" customWidth="1"/>
    <col min="2552" max="2552" width="2" style="35" customWidth="1"/>
    <col min="2553" max="2553" width="12.140625" style="35" customWidth="1"/>
    <col min="2554" max="2554" width="12" style="35" customWidth="1"/>
    <col min="2555" max="2555" width="4.7109375" style="35" customWidth="1"/>
    <col min="2556" max="2556" width="5.28515625" style="35" customWidth="1"/>
    <col min="2557" max="2557" width="0.140625" style="35" customWidth="1"/>
    <col min="2558" max="2558" width="1" style="35" customWidth="1"/>
    <col min="2559" max="2559" width="7" style="35" customWidth="1"/>
    <col min="2560" max="2560" width="0.85546875" style="35" customWidth="1"/>
    <col min="2561" max="2561" width="3.28515625" style="35" customWidth="1"/>
    <col min="2562" max="2562" width="10.28515625" style="35" customWidth="1"/>
    <col min="2563" max="2563" width="1" style="35" customWidth="1"/>
    <col min="2564" max="2564" width="0" style="35" hidden="1" customWidth="1"/>
    <col min="2565" max="2565" width="1.140625" style="35" customWidth="1"/>
    <col min="2566" max="2800" width="9.140625" style="35"/>
    <col min="2801" max="2801" width="1.28515625" style="35" customWidth="1"/>
    <col min="2802" max="2802" width="11.5703125" style="35" customWidth="1"/>
    <col min="2803" max="2803" width="14.28515625" style="35" customWidth="1"/>
    <col min="2804" max="2804" width="6.28515625" style="35" customWidth="1"/>
    <col min="2805" max="2805" width="4" style="35" customWidth="1"/>
    <col min="2806" max="2806" width="4.85546875" style="35" customWidth="1"/>
    <col min="2807" max="2807" width="5.28515625" style="35" customWidth="1"/>
    <col min="2808" max="2808" width="2" style="35" customWidth="1"/>
    <col min="2809" max="2809" width="12.140625" style="35" customWidth="1"/>
    <col min="2810" max="2810" width="12" style="35" customWidth="1"/>
    <col min="2811" max="2811" width="4.7109375" style="35" customWidth="1"/>
    <col min="2812" max="2812" width="5.28515625" style="35" customWidth="1"/>
    <col min="2813" max="2813" width="0.140625" style="35" customWidth="1"/>
    <col min="2814" max="2814" width="1" style="35" customWidth="1"/>
    <col min="2815" max="2815" width="7" style="35" customWidth="1"/>
    <col min="2816" max="2816" width="0.85546875" style="35" customWidth="1"/>
    <col min="2817" max="2817" width="3.28515625" style="35" customWidth="1"/>
    <col min="2818" max="2818" width="10.28515625" style="35" customWidth="1"/>
    <col min="2819" max="2819" width="1" style="35" customWidth="1"/>
    <col min="2820" max="2820" width="0" style="35" hidden="1" customWidth="1"/>
    <col min="2821" max="2821" width="1.140625" style="35" customWidth="1"/>
    <col min="2822" max="3056" width="9.140625" style="35"/>
    <col min="3057" max="3057" width="1.28515625" style="35" customWidth="1"/>
    <col min="3058" max="3058" width="11.5703125" style="35" customWidth="1"/>
    <col min="3059" max="3059" width="14.28515625" style="35" customWidth="1"/>
    <col min="3060" max="3060" width="6.28515625" style="35" customWidth="1"/>
    <col min="3061" max="3061" width="4" style="35" customWidth="1"/>
    <col min="3062" max="3062" width="4.85546875" style="35" customWidth="1"/>
    <col min="3063" max="3063" width="5.28515625" style="35" customWidth="1"/>
    <col min="3064" max="3064" width="2" style="35" customWidth="1"/>
    <col min="3065" max="3065" width="12.140625" style="35" customWidth="1"/>
    <col min="3066" max="3066" width="12" style="35" customWidth="1"/>
    <col min="3067" max="3067" width="4.7109375" style="35" customWidth="1"/>
    <col min="3068" max="3068" width="5.28515625" style="35" customWidth="1"/>
    <col min="3069" max="3069" width="0.140625" style="35" customWidth="1"/>
    <col min="3070" max="3070" width="1" style="35" customWidth="1"/>
    <col min="3071" max="3071" width="7" style="35" customWidth="1"/>
    <col min="3072" max="3072" width="0.85546875" style="35" customWidth="1"/>
    <col min="3073" max="3073" width="3.28515625" style="35" customWidth="1"/>
    <col min="3074" max="3074" width="10.28515625" style="35" customWidth="1"/>
    <col min="3075" max="3075" width="1" style="35" customWidth="1"/>
    <col min="3076" max="3076" width="0" style="35" hidden="1" customWidth="1"/>
    <col min="3077" max="3077" width="1.140625" style="35" customWidth="1"/>
    <col min="3078" max="3312" width="9.140625" style="35"/>
    <col min="3313" max="3313" width="1.28515625" style="35" customWidth="1"/>
    <col min="3314" max="3314" width="11.5703125" style="35" customWidth="1"/>
    <col min="3315" max="3315" width="14.28515625" style="35" customWidth="1"/>
    <col min="3316" max="3316" width="6.28515625" style="35" customWidth="1"/>
    <col min="3317" max="3317" width="4" style="35" customWidth="1"/>
    <col min="3318" max="3318" width="4.85546875" style="35" customWidth="1"/>
    <col min="3319" max="3319" width="5.28515625" style="35" customWidth="1"/>
    <col min="3320" max="3320" width="2" style="35" customWidth="1"/>
    <col min="3321" max="3321" width="12.140625" style="35" customWidth="1"/>
    <col min="3322" max="3322" width="12" style="35" customWidth="1"/>
    <col min="3323" max="3323" width="4.7109375" style="35" customWidth="1"/>
    <col min="3324" max="3324" width="5.28515625" style="35" customWidth="1"/>
    <col min="3325" max="3325" width="0.140625" style="35" customWidth="1"/>
    <col min="3326" max="3326" width="1" style="35" customWidth="1"/>
    <col min="3327" max="3327" width="7" style="35" customWidth="1"/>
    <col min="3328" max="3328" width="0.85546875" style="35" customWidth="1"/>
    <col min="3329" max="3329" width="3.28515625" style="35" customWidth="1"/>
    <col min="3330" max="3330" width="10.28515625" style="35" customWidth="1"/>
    <col min="3331" max="3331" width="1" style="35" customWidth="1"/>
    <col min="3332" max="3332" width="0" style="35" hidden="1" customWidth="1"/>
    <col min="3333" max="3333" width="1.140625" style="35" customWidth="1"/>
    <col min="3334" max="3568" width="9.140625" style="35"/>
    <col min="3569" max="3569" width="1.28515625" style="35" customWidth="1"/>
    <col min="3570" max="3570" width="11.5703125" style="35" customWidth="1"/>
    <col min="3571" max="3571" width="14.28515625" style="35" customWidth="1"/>
    <col min="3572" max="3572" width="6.28515625" style="35" customWidth="1"/>
    <col min="3573" max="3573" width="4" style="35" customWidth="1"/>
    <col min="3574" max="3574" width="4.85546875" style="35" customWidth="1"/>
    <col min="3575" max="3575" width="5.28515625" style="35" customWidth="1"/>
    <col min="3576" max="3576" width="2" style="35" customWidth="1"/>
    <col min="3577" max="3577" width="12.140625" style="35" customWidth="1"/>
    <col min="3578" max="3578" width="12" style="35" customWidth="1"/>
    <col min="3579" max="3579" width="4.7109375" style="35" customWidth="1"/>
    <col min="3580" max="3580" width="5.28515625" style="35" customWidth="1"/>
    <col min="3581" max="3581" width="0.140625" style="35" customWidth="1"/>
    <col min="3582" max="3582" width="1" style="35" customWidth="1"/>
    <col min="3583" max="3583" width="7" style="35" customWidth="1"/>
    <col min="3584" max="3584" width="0.85546875" style="35" customWidth="1"/>
    <col min="3585" max="3585" width="3.28515625" style="35" customWidth="1"/>
    <col min="3586" max="3586" width="10.28515625" style="35" customWidth="1"/>
    <col min="3587" max="3587" width="1" style="35" customWidth="1"/>
    <col min="3588" max="3588" width="0" style="35" hidden="1" customWidth="1"/>
    <col min="3589" max="3589" width="1.140625" style="35" customWidth="1"/>
    <col min="3590" max="3824" width="9.140625" style="35"/>
    <col min="3825" max="3825" width="1.28515625" style="35" customWidth="1"/>
    <col min="3826" max="3826" width="11.5703125" style="35" customWidth="1"/>
    <col min="3827" max="3827" width="14.28515625" style="35" customWidth="1"/>
    <col min="3828" max="3828" width="6.28515625" style="35" customWidth="1"/>
    <col min="3829" max="3829" width="4" style="35" customWidth="1"/>
    <col min="3830" max="3830" width="4.85546875" style="35" customWidth="1"/>
    <col min="3831" max="3831" width="5.28515625" style="35" customWidth="1"/>
    <col min="3832" max="3832" width="2" style="35" customWidth="1"/>
    <col min="3833" max="3833" width="12.140625" style="35" customWidth="1"/>
    <col min="3834" max="3834" width="12" style="35" customWidth="1"/>
    <col min="3835" max="3835" width="4.7109375" style="35" customWidth="1"/>
    <col min="3836" max="3836" width="5.28515625" style="35" customWidth="1"/>
    <col min="3837" max="3837" width="0.140625" style="35" customWidth="1"/>
    <col min="3838" max="3838" width="1" style="35" customWidth="1"/>
    <col min="3839" max="3839" width="7" style="35" customWidth="1"/>
    <col min="3840" max="3840" width="0.85546875" style="35" customWidth="1"/>
    <col min="3841" max="3841" width="3.28515625" style="35" customWidth="1"/>
    <col min="3842" max="3842" width="10.28515625" style="35" customWidth="1"/>
    <col min="3843" max="3843" width="1" style="35" customWidth="1"/>
    <col min="3844" max="3844" width="0" style="35" hidden="1" customWidth="1"/>
    <col min="3845" max="3845" width="1.140625" style="35" customWidth="1"/>
    <col min="3846" max="4080" width="9.140625" style="35"/>
    <col min="4081" max="4081" width="1.28515625" style="35" customWidth="1"/>
    <col min="4082" max="4082" width="11.5703125" style="35" customWidth="1"/>
    <col min="4083" max="4083" width="14.28515625" style="35" customWidth="1"/>
    <col min="4084" max="4084" width="6.28515625" style="35" customWidth="1"/>
    <col min="4085" max="4085" width="4" style="35" customWidth="1"/>
    <col min="4086" max="4086" width="4.85546875" style="35" customWidth="1"/>
    <col min="4087" max="4087" width="5.28515625" style="35" customWidth="1"/>
    <col min="4088" max="4088" width="2" style="35" customWidth="1"/>
    <col min="4089" max="4089" width="12.140625" style="35" customWidth="1"/>
    <col min="4090" max="4090" width="12" style="35" customWidth="1"/>
    <col min="4091" max="4091" width="4.7109375" style="35" customWidth="1"/>
    <col min="4092" max="4092" width="5.28515625" style="35" customWidth="1"/>
    <col min="4093" max="4093" width="0.140625" style="35" customWidth="1"/>
    <col min="4094" max="4094" width="1" style="35" customWidth="1"/>
    <col min="4095" max="4095" width="7" style="35" customWidth="1"/>
    <col min="4096" max="4096" width="0.85546875" style="35" customWidth="1"/>
    <col min="4097" max="4097" width="3.28515625" style="35" customWidth="1"/>
    <col min="4098" max="4098" width="10.28515625" style="35" customWidth="1"/>
    <col min="4099" max="4099" width="1" style="35" customWidth="1"/>
    <col min="4100" max="4100" width="0" style="35" hidden="1" customWidth="1"/>
    <col min="4101" max="4101" width="1.140625" style="35" customWidth="1"/>
    <col min="4102" max="4336" width="9.140625" style="35"/>
    <col min="4337" max="4337" width="1.28515625" style="35" customWidth="1"/>
    <col min="4338" max="4338" width="11.5703125" style="35" customWidth="1"/>
    <col min="4339" max="4339" width="14.28515625" style="35" customWidth="1"/>
    <col min="4340" max="4340" width="6.28515625" style="35" customWidth="1"/>
    <col min="4341" max="4341" width="4" style="35" customWidth="1"/>
    <col min="4342" max="4342" width="4.85546875" style="35" customWidth="1"/>
    <col min="4343" max="4343" width="5.28515625" style="35" customWidth="1"/>
    <col min="4344" max="4344" width="2" style="35" customWidth="1"/>
    <col min="4345" max="4345" width="12.140625" style="35" customWidth="1"/>
    <col min="4346" max="4346" width="12" style="35" customWidth="1"/>
    <col min="4347" max="4347" width="4.7109375" style="35" customWidth="1"/>
    <col min="4348" max="4348" width="5.28515625" style="35" customWidth="1"/>
    <col min="4349" max="4349" width="0.140625" style="35" customWidth="1"/>
    <col min="4350" max="4350" width="1" style="35" customWidth="1"/>
    <col min="4351" max="4351" width="7" style="35" customWidth="1"/>
    <col min="4352" max="4352" width="0.85546875" style="35" customWidth="1"/>
    <col min="4353" max="4353" width="3.28515625" style="35" customWidth="1"/>
    <col min="4354" max="4354" width="10.28515625" style="35" customWidth="1"/>
    <col min="4355" max="4355" width="1" style="35" customWidth="1"/>
    <col min="4356" max="4356" width="0" style="35" hidden="1" customWidth="1"/>
    <col min="4357" max="4357" width="1.140625" style="35" customWidth="1"/>
    <col min="4358" max="4592" width="9.140625" style="35"/>
    <col min="4593" max="4593" width="1.28515625" style="35" customWidth="1"/>
    <col min="4594" max="4594" width="11.5703125" style="35" customWidth="1"/>
    <col min="4595" max="4595" width="14.28515625" style="35" customWidth="1"/>
    <col min="4596" max="4596" width="6.28515625" style="35" customWidth="1"/>
    <col min="4597" max="4597" width="4" style="35" customWidth="1"/>
    <col min="4598" max="4598" width="4.85546875" style="35" customWidth="1"/>
    <col min="4599" max="4599" width="5.28515625" style="35" customWidth="1"/>
    <col min="4600" max="4600" width="2" style="35" customWidth="1"/>
    <col min="4601" max="4601" width="12.140625" style="35" customWidth="1"/>
    <col min="4602" max="4602" width="12" style="35" customWidth="1"/>
    <col min="4603" max="4603" width="4.7109375" style="35" customWidth="1"/>
    <col min="4604" max="4604" width="5.28515625" style="35" customWidth="1"/>
    <col min="4605" max="4605" width="0.140625" style="35" customWidth="1"/>
    <col min="4606" max="4606" width="1" style="35" customWidth="1"/>
    <col min="4607" max="4607" width="7" style="35" customWidth="1"/>
    <col min="4608" max="4608" width="0.85546875" style="35" customWidth="1"/>
    <col min="4609" max="4609" width="3.28515625" style="35" customWidth="1"/>
    <col min="4610" max="4610" width="10.28515625" style="35" customWidth="1"/>
    <col min="4611" max="4611" width="1" style="35" customWidth="1"/>
    <col min="4612" max="4612" width="0" style="35" hidden="1" customWidth="1"/>
    <col min="4613" max="4613" width="1.140625" style="35" customWidth="1"/>
    <col min="4614" max="4848" width="9.140625" style="35"/>
    <col min="4849" max="4849" width="1.28515625" style="35" customWidth="1"/>
    <col min="4850" max="4850" width="11.5703125" style="35" customWidth="1"/>
    <col min="4851" max="4851" width="14.28515625" style="35" customWidth="1"/>
    <col min="4852" max="4852" width="6.28515625" style="35" customWidth="1"/>
    <col min="4853" max="4853" width="4" style="35" customWidth="1"/>
    <col min="4854" max="4854" width="4.85546875" style="35" customWidth="1"/>
    <col min="4855" max="4855" width="5.28515625" style="35" customWidth="1"/>
    <col min="4856" max="4856" width="2" style="35" customWidth="1"/>
    <col min="4857" max="4857" width="12.140625" style="35" customWidth="1"/>
    <col min="4858" max="4858" width="12" style="35" customWidth="1"/>
    <col min="4859" max="4859" width="4.7109375" style="35" customWidth="1"/>
    <col min="4860" max="4860" width="5.28515625" style="35" customWidth="1"/>
    <col min="4861" max="4861" width="0.140625" style="35" customWidth="1"/>
    <col min="4862" max="4862" width="1" style="35" customWidth="1"/>
    <col min="4863" max="4863" width="7" style="35" customWidth="1"/>
    <col min="4864" max="4864" width="0.85546875" style="35" customWidth="1"/>
    <col min="4865" max="4865" width="3.28515625" style="35" customWidth="1"/>
    <col min="4866" max="4866" width="10.28515625" style="35" customWidth="1"/>
    <col min="4867" max="4867" width="1" style="35" customWidth="1"/>
    <col min="4868" max="4868" width="0" style="35" hidden="1" customWidth="1"/>
    <col min="4869" max="4869" width="1.140625" style="35" customWidth="1"/>
    <col min="4870" max="5104" width="9.140625" style="35"/>
    <col min="5105" max="5105" width="1.28515625" style="35" customWidth="1"/>
    <col min="5106" max="5106" width="11.5703125" style="35" customWidth="1"/>
    <col min="5107" max="5107" width="14.28515625" style="35" customWidth="1"/>
    <col min="5108" max="5108" width="6.28515625" style="35" customWidth="1"/>
    <col min="5109" max="5109" width="4" style="35" customWidth="1"/>
    <col min="5110" max="5110" width="4.85546875" style="35" customWidth="1"/>
    <col min="5111" max="5111" width="5.28515625" style="35" customWidth="1"/>
    <col min="5112" max="5112" width="2" style="35" customWidth="1"/>
    <col min="5113" max="5113" width="12.140625" style="35" customWidth="1"/>
    <col min="5114" max="5114" width="12" style="35" customWidth="1"/>
    <col min="5115" max="5115" width="4.7109375" style="35" customWidth="1"/>
    <col min="5116" max="5116" width="5.28515625" style="35" customWidth="1"/>
    <col min="5117" max="5117" width="0.140625" style="35" customWidth="1"/>
    <col min="5118" max="5118" width="1" style="35" customWidth="1"/>
    <col min="5119" max="5119" width="7" style="35" customWidth="1"/>
    <col min="5120" max="5120" width="0.85546875" style="35" customWidth="1"/>
    <col min="5121" max="5121" width="3.28515625" style="35" customWidth="1"/>
    <col min="5122" max="5122" width="10.28515625" style="35" customWidth="1"/>
    <col min="5123" max="5123" width="1" style="35" customWidth="1"/>
    <col min="5124" max="5124" width="0" style="35" hidden="1" customWidth="1"/>
    <col min="5125" max="5125" width="1.140625" style="35" customWidth="1"/>
    <col min="5126" max="5360" width="9.140625" style="35"/>
    <col min="5361" max="5361" width="1.28515625" style="35" customWidth="1"/>
    <col min="5362" max="5362" width="11.5703125" style="35" customWidth="1"/>
    <col min="5363" max="5363" width="14.28515625" style="35" customWidth="1"/>
    <col min="5364" max="5364" width="6.28515625" style="35" customWidth="1"/>
    <col min="5365" max="5365" width="4" style="35" customWidth="1"/>
    <col min="5366" max="5366" width="4.85546875" style="35" customWidth="1"/>
    <col min="5367" max="5367" width="5.28515625" style="35" customWidth="1"/>
    <col min="5368" max="5368" width="2" style="35" customWidth="1"/>
    <col min="5369" max="5369" width="12.140625" style="35" customWidth="1"/>
    <col min="5370" max="5370" width="12" style="35" customWidth="1"/>
    <col min="5371" max="5371" width="4.7109375" style="35" customWidth="1"/>
    <col min="5372" max="5372" width="5.28515625" style="35" customWidth="1"/>
    <col min="5373" max="5373" width="0.140625" style="35" customWidth="1"/>
    <col min="5374" max="5374" width="1" style="35" customWidth="1"/>
    <col min="5375" max="5375" width="7" style="35" customWidth="1"/>
    <col min="5376" max="5376" width="0.85546875" style="35" customWidth="1"/>
    <col min="5377" max="5377" width="3.28515625" style="35" customWidth="1"/>
    <col min="5378" max="5378" width="10.28515625" style="35" customWidth="1"/>
    <col min="5379" max="5379" width="1" style="35" customWidth="1"/>
    <col min="5380" max="5380" width="0" style="35" hidden="1" customWidth="1"/>
    <col min="5381" max="5381" width="1.140625" style="35" customWidth="1"/>
    <col min="5382" max="5616" width="9.140625" style="35"/>
    <col min="5617" max="5617" width="1.28515625" style="35" customWidth="1"/>
    <col min="5618" max="5618" width="11.5703125" style="35" customWidth="1"/>
    <col min="5619" max="5619" width="14.28515625" style="35" customWidth="1"/>
    <col min="5620" max="5620" width="6.28515625" style="35" customWidth="1"/>
    <col min="5621" max="5621" width="4" style="35" customWidth="1"/>
    <col min="5622" max="5622" width="4.85546875" style="35" customWidth="1"/>
    <col min="5623" max="5623" width="5.28515625" style="35" customWidth="1"/>
    <col min="5624" max="5624" width="2" style="35" customWidth="1"/>
    <col min="5625" max="5625" width="12.140625" style="35" customWidth="1"/>
    <col min="5626" max="5626" width="12" style="35" customWidth="1"/>
    <col min="5627" max="5627" width="4.7109375" style="35" customWidth="1"/>
    <col min="5628" max="5628" width="5.28515625" style="35" customWidth="1"/>
    <col min="5629" max="5629" width="0.140625" style="35" customWidth="1"/>
    <col min="5630" max="5630" width="1" style="35" customWidth="1"/>
    <col min="5631" max="5631" width="7" style="35" customWidth="1"/>
    <col min="5632" max="5632" width="0.85546875" style="35" customWidth="1"/>
    <col min="5633" max="5633" width="3.28515625" style="35" customWidth="1"/>
    <col min="5634" max="5634" width="10.28515625" style="35" customWidth="1"/>
    <col min="5635" max="5635" width="1" style="35" customWidth="1"/>
    <col min="5636" max="5636" width="0" style="35" hidden="1" customWidth="1"/>
    <col min="5637" max="5637" width="1.140625" style="35" customWidth="1"/>
    <col min="5638" max="5872" width="9.140625" style="35"/>
    <col min="5873" max="5873" width="1.28515625" style="35" customWidth="1"/>
    <col min="5874" max="5874" width="11.5703125" style="35" customWidth="1"/>
    <col min="5875" max="5875" width="14.28515625" style="35" customWidth="1"/>
    <col min="5876" max="5876" width="6.28515625" style="35" customWidth="1"/>
    <col min="5877" max="5877" width="4" style="35" customWidth="1"/>
    <col min="5878" max="5878" width="4.85546875" style="35" customWidth="1"/>
    <col min="5879" max="5879" width="5.28515625" style="35" customWidth="1"/>
    <col min="5880" max="5880" width="2" style="35" customWidth="1"/>
    <col min="5881" max="5881" width="12.140625" style="35" customWidth="1"/>
    <col min="5882" max="5882" width="12" style="35" customWidth="1"/>
    <col min="5883" max="5883" width="4.7109375" style="35" customWidth="1"/>
    <col min="5884" max="5884" width="5.28515625" style="35" customWidth="1"/>
    <col min="5885" max="5885" width="0.140625" style="35" customWidth="1"/>
    <col min="5886" max="5886" width="1" style="35" customWidth="1"/>
    <col min="5887" max="5887" width="7" style="35" customWidth="1"/>
    <col min="5888" max="5888" width="0.85546875" style="35" customWidth="1"/>
    <col min="5889" max="5889" width="3.28515625" style="35" customWidth="1"/>
    <col min="5890" max="5890" width="10.28515625" style="35" customWidth="1"/>
    <col min="5891" max="5891" width="1" style="35" customWidth="1"/>
    <col min="5892" max="5892" width="0" style="35" hidden="1" customWidth="1"/>
    <col min="5893" max="5893" width="1.140625" style="35" customWidth="1"/>
    <col min="5894" max="6128" width="9.140625" style="35"/>
    <col min="6129" max="6129" width="1.28515625" style="35" customWidth="1"/>
    <col min="6130" max="6130" width="11.5703125" style="35" customWidth="1"/>
    <col min="6131" max="6131" width="14.28515625" style="35" customWidth="1"/>
    <col min="6132" max="6132" width="6.28515625" style="35" customWidth="1"/>
    <col min="6133" max="6133" width="4" style="35" customWidth="1"/>
    <col min="6134" max="6134" width="4.85546875" style="35" customWidth="1"/>
    <col min="6135" max="6135" width="5.28515625" style="35" customWidth="1"/>
    <col min="6136" max="6136" width="2" style="35" customWidth="1"/>
    <col min="6137" max="6137" width="12.140625" style="35" customWidth="1"/>
    <col min="6138" max="6138" width="12" style="35" customWidth="1"/>
    <col min="6139" max="6139" width="4.7109375" style="35" customWidth="1"/>
    <col min="6140" max="6140" width="5.28515625" style="35" customWidth="1"/>
    <col min="6141" max="6141" width="0.140625" style="35" customWidth="1"/>
    <col min="6142" max="6142" width="1" style="35" customWidth="1"/>
    <col min="6143" max="6143" width="7" style="35" customWidth="1"/>
    <col min="6144" max="6144" width="0.85546875" style="35" customWidth="1"/>
    <col min="6145" max="6145" width="3.28515625" style="35" customWidth="1"/>
    <col min="6146" max="6146" width="10.28515625" style="35" customWidth="1"/>
    <col min="6147" max="6147" width="1" style="35" customWidth="1"/>
    <col min="6148" max="6148" width="0" style="35" hidden="1" customWidth="1"/>
    <col min="6149" max="6149" width="1.140625" style="35" customWidth="1"/>
    <col min="6150" max="6384" width="9.140625" style="35"/>
    <col min="6385" max="6385" width="1.28515625" style="35" customWidth="1"/>
    <col min="6386" max="6386" width="11.5703125" style="35" customWidth="1"/>
    <col min="6387" max="6387" width="14.28515625" style="35" customWidth="1"/>
    <col min="6388" max="6388" width="6.28515625" style="35" customWidth="1"/>
    <col min="6389" max="6389" width="4" style="35" customWidth="1"/>
    <col min="6390" max="6390" width="4.85546875" style="35" customWidth="1"/>
    <col min="6391" max="6391" width="5.28515625" style="35" customWidth="1"/>
    <col min="6392" max="6392" width="2" style="35" customWidth="1"/>
    <col min="6393" max="6393" width="12.140625" style="35" customWidth="1"/>
    <col min="6394" max="6394" width="12" style="35" customWidth="1"/>
    <col min="6395" max="6395" width="4.7109375" style="35" customWidth="1"/>
    <col min="6396" max="6396" width="5.28515625" style="35" customWidth="1"/>
    <col min="6397" max="6397" width="0.140625" style="35" customWidth="1"/>
    <col min="6398" max="6398" width="1" style="35" customWidth="1"/>
    <col min="6399" max="6399" width="7" style="35" customWidth="1"/>
    <col min="6400" max="6400" width="0.85546875" style="35" customWidth="1"/>
    <col min="6401" max="6401" width="3.28515625" style="35" customWidth="1"/>
    <col min="6402" max="6402" width="10.28515625" style="35" customWidth="1"/>
    <col min="6403" max="6403" width="1" style="35" customWidth="1"/>
    <col min="6404" max="6404" width="0" style="35" hidden="1" customWidth="1"/>
    <col min="6405" max="6405" width="1.140625" style="35" customWidth="1"/>
    <col min="6406" max="6640" width="9.140625" style="35"/>
    <col min="6641" max="6641" width="1.28515625" style="35" customWidth="1"/>
    <col min="6642" max="6642" width="11.5703125" style="35" customWidth="1"/>
    <col min="6643" max="6643" width="14.28515625" style="35" customWidth="1"/>
    <col min="6644" max="6644" width="6.28515625" style="35" customWidth="1"/>
    <col min="6645" max="6645" width="4" style="35" customWidth="1"/>
    <col min="6646" max="6646" width="4.85546875" style="35" customWidth="1"/>
    <col min="6647" max="6647" width="5.28515625" style="35" customWidth="1"/>
    <col min="6648" max="6648" width="2" style="35" customWidth="1"/>
    <col min="6649" max="6649" width="12.140625" style="35" customWidth="1"/>
    <col min="6650" max="6650" width="12" style="35" customWidth="1"/>
    <col min="6651" max="6651" width="4.7109375" style="35" customWidth="1"/>
    <col min="6652" max="6652" width="5.28515625" style="35" customWidth="1"/>
    <col min="6653" max="6653" width="0.140625" style="35" customWidth="1"/>
    <col min="6654" max="6654" width="1" style="35" customWidth="1"/>
    <col min="6655" max="6655" width="7" style="35" customWidth="1"/>
    <col min="6656" max="6656" width="0.85546875" style="35" customWidth="1"/>
    <col min="6657" max="6657" width="3.28515625" style="35" customWidth="1"/>
    <col min="6658" max="6658" width="10.28515625" style="35" customWidth="1"/>
    <col min="6659" max="6659" width="1" style="35" customWidth="1"/>
    <col min="6660" max="6660" width="0" style="35" hidden="1" customWidth="1"/>
    <col min="6661" max="6661" width="1.140625" style="35" customWidth="1"/>
    <col min="6662" max="6896" width="9.140625" style="35"/>
    <col min="6897" max="6897" width="1.28515625" style="35" customWidth="1"/>
    <col min="6898" max="6898" width="11.5703125" style="35" customWidth="1"/>
    <col min="6899" max="6899" width="14.28515625" style="35" customWidth="1"/>
    <col min="6900" max="6900" width="6.28515625" style="35" customWidth="1"/>
    <col min="6901" max="6901" width="4" style="35" customWidth="1"/>
    <col min="6902" max="6902" width="4.85546875" style="35" customWidth="1"/>
    <col min="6903" max="6903" width="5.28515625" style="35" customWidth="1"/>
    <col min="6904" max="6904" width="2" style="35" customWidth="1"/>
    <col min="6905" max="6905" width="12.140625" style="35" customWidth="1"/>
    <col min="6906" max="6906" width="12" style="35" customWidth="1"/>
    <col min="6907" max="6907" width="4.7109375" style="35" customWidth="1"/>
    <col min="6908" max="6908" width="5.28515625" style="35" customWidth="1"/>
    <col min="6909" max="6909" width="0.140625" style="35" customWidth="1"/>
    <col min="6910" max="6910" width="1" style="35" customWidth="1"/>
    <col min="6911" max="6911" width="7" style="35" customWidth="1"/>
    <col min="6912" max="6912" width="0.85546875" style="35" customWidth="1"/>
    <col min="6913" max="6913" width="3.28515625" style="35" customWidth="1"/>
    <col min="6914" max="6914" width="10.28515625" style="35" customWidth="1"/>
    <col min="6915" max="6915" width="1" style="35" customWidth="1"/>
    <col min="6916" max="6916" width="0" style="35" hidden="1" customWidth="1"/>
    <col min="6917" max="6917" width="1.140625" style="35" customWidth="1"/>
    <col min="6918" max="7152" width="9.140625" style="35"/>
    <col min="7153" max="7153" width="1.28515625" style="35" customWidth="1"/>
    <col min="7154" max="7154" width="11.5703125" style="35" customWidth="1"/>
    <col min="7155" max="7155" width="14.28515625" style="35" customWidth="1"/>
    <col min="7156" max="7156" width="6.28515625" style="35" customWidth="1"/>
    <col min="7157" max="7157" width="4" style="35" customWidth="1"/>
    <col min="7158" max="7158" width="4.85546875" style="35" customWidth="1"/>
    <col min="7159" max="7159" width="5.28515625" style="35" customWidth="1"/>
    <col min="7160" max="7160" width="2" style="35" customWidth="1"/>
    <col min="7161" max="7161" width="12.140625" style="35" customWidth="1"/>
    <col min="7162" max="7162" width="12" style="35" customWidth="1"/>
    <col min="7163" max="7163" width="4.7109375" style="35" customWidth="1"/>
    <col min="7164" max="7164" width="5.28515625" style="35" customWidth="1"/>
    <col min="7165" max="7165" width="0.140625" style="35" customWidth="1"/>
    <col min="7166" max="7166" width="1" style="35" customWidth="1"/>
    <col min="7167" max="7167" width="7" style="35" customWidth="1"/>
    <col min="7168" max="7168" width="0.85546875" style="35" customWidth="1"/>
    <col min="7169" max="7169" width="3.28515625" style="35" customWidth="1"/>
    <col min="7170" max="7170" width="10.28515625" style="35" customWidth="1"/>
    <col min="7171" max="7171" width="1" style="35" customWidth="1"/>
    <col min="7172" max="7172" width="0" style="35" hidden="1" customWidth="1"/>
    <col min="7173" max="7173" width="1.140625" style="35" customWidth="1"/>
    <col min="7174" max="7408" width="9.140625" style="35"/>
    <col min="7409" max="7409" width="1.28515625" style="35" customWidth="1"/>
    <col min="7410" max="7410" width="11.5703125" style="35" customWidth="1"/>
    <col min="7411" max="7411" width="14.28515625" style="35" customWidth="1"/>
    <col min="7412" max="7412" width="6.28515625" style="35" customWidth="1"/>
    <col min="7413" max="7413" width="4" style="35" customWidth="1"/>
    <col min="7414" max="7414" width="4.85546875" style="35" customWidth="1"/>
    <col min="7415" max="7415" width="5.28515625" style="35" customWidth="1"/>
    <col min="7416" max="7416" width="2" style="35" customWidth="1"/>
    <col min="7417" max="7417" width="12.140625" style="35" customWidth="1"/>
    <col min="7418" max="7418" width="12" style="35" customWidth="1"/>
    <col min="7419" max="7419" width="4.7109375" style="35" customWidth="1"/>
    <col min="7420" max="7420" width="5.28515625" style="35" customWidth="1"/>
    <col min="7421" max="7421" width="0.140625" style="35" customWidth="1"/>
    <col min="7422" max="7422" width="1" style="35" customWidth="1"/>
    <col min="7423" max="7423" width="7" style="35" customWidth="1"/>
    <col min="7424" max="7424" width="0.85546875" style="35" customWidth="1"/>
    <col min="7425" max="7425" width="3.28515625" style="35" customWidth="1"/>
    <col min="7426" max="7426" width="10.28515625" style="35" customWidth="1"/>
    <col min="7427" max="7427" width="1" style="35" customWidth="1"/>
    <col min="7428" max="7428" width="0" style="35" hidden="1" customWidth="1"/>
    <col min="7429" max="7429" width="1.140625" style="35" customWidth="1"/>
    <col min="7430" max="7664" width="9.140625" style="35"/>
    <col min="7665" max="7665" width="1.28515625" style="35" customWidth="1"/>
    <col min="7666" max="7666" width="11.5703125" style="35" customWidth="1"/>
    <col min="7667" max="7667" width="14.28515625" style="35" customWidth="1"/>
    <col min="7668" max="7668" width="6.28515625" style="35" customWidth="1"/>
    <col min="7669" max="7669" width="4" style="35" customWidth="1"/>
    <col min="7670" max="7670" width="4.85546875" style="35" customWidth="1"/>
    <col min="7671" max="7671" width="5.28515625" style="35" customWidth="1"/>
    <col min="7672" max="7672" width="2" style="35" customWidth="1"/>
    <col min="7673" max="7673" width="12.140625" style="35" customWidth="1"/>
    <col min="7674" max="7674" width="12" style="35" customWidth="1"/>
    <col min="7675" max="7675" width="4.7109375" style="35" customWidth="1"/>
    <col min="7676" max="7676" width="5.28515625" style="35" customWidth="1"/>
    <col min="7677" max="7677" width="0.140625" style="35" customWidth="1"/>
    <col min="7678" max="7678" width="1" style="35" customWidth="1"/>
    <col min="7679" max="7679" width="7" style="35" customWidth="1"/>
    <col min="7680" max="7680" width="0.85546875" style="35" customWidth="1"/>
    <col min="7681" max="7681" width="3.28515625" style="35" customWidth="1"/>
    <col min="7682" max="7682" width="10.28515625" style="35" customWidth="1"/>
    <col min="7683" max="7683" width="1" style="35" customWidth="1"/>
    <col min="7684" max="7684" width="0" style="35" hidden="1" customWidth="1"/>
    <col min="7685" max="7685" width="1.140625" style="35" customWidth="1"/>
    <col min="7686" max="7920" width="9.140625" style="35"/>
    <col min="7921" max="7921" width="1.28515625" style="35" customWidth="1"/>
    <col min="7922" max="7922" width="11.5703125" style="35" customWidth="1"/>
    <col min="7923" max="7923" width="14.28515625" style="35" customWidth="1"/>
    <col min="7924" max="7924" width="6.28515625" style="35" customWidth="1"/>
    <col min="7925" max="7925" width="4" style="35" customWidth="1"/>
    <col min="7926" max="7926" width="4.85546875" style="35" customWidth="1"/>
    <col min="7927" max="7927" width="5.28515625" style="35" customWidth="1"/>
    <col min="7928" max="7928" width="2" style="35" customWidth="1"/>
    <col min="7929" max="7929" width="12.140625" style="35" customWidth="1"/>
    <col min="7930" max="7930" width="12" style="35" customWidth="1"/>
    <col min="7931" max="7931" width="4.7109375" style="35" customWidth="1"/>
    <col min="7932" max="7932" width="5.28515625" style="35" customWidth="1"/>
    <col min="7933" max="7933" width="0.140625" style="35" customWidth="1"/>
    <col min="7934" max="7934" width="1" style="35" customWidth="1"/>
    <col min="7935" max="7935" width="7" style="35" customWidth="1"/>
    <col min="7936" max="7936" width="0.85546875" style="35" customWidth="1"/>
    <col min="7937" max="7937" width="3.28515625" style="35" customWidth="1"/>
    <col min="7938" max="7938" width="10.28515625" style="35" customWidth="1"/>
    <col min="7939" max="7939" width="1" style="35" customWidth="1"/>
    <col min="7940" max="7940" width="0" style="35" hidden="1" customWidth="1"/>
    <col min="7941" max="7941" width="1.140625" style="35" customWidth="1"/>
    <col min="7942" max="8176" width="9.140625" style="35"/>
    <col min="8177" max="8177" width="1.28515625" style="35" customWidth="1"/>
    <col min="8178" max="8178" width="11.5703125" style="35" customWidth="1"/>
    <col min="8179" max="8179" width="14.28515625" style="35" customWidth="1"/>
    <col min="8180" max="8180" width="6.28515625" style="35" customWidth="1"/>
    <col min="8181" max="8181" width="4" style="35" customWidth="1"/>
    <col min="8182" max="8182" width="4.85546875" style="35" customWidth="1"/>
    <col min="8183" max="8183" width="5.28515625" style="35" customWidth="1"/>
    <col min="8184" max="8184" width="2" style="35" customWidth="1"/>
    <col min="8185" max="8185" width="12.140625" style="35" customWidth="1"/>
    <col min="8186" max="8186" width="12" style="35" customWidth="1"/>
    <col min="8187" max="8187" width="4.7109375" style="35" customWidth="1"/>
    <col min="8188" max="8188" width="5.28515625" style="35" customWidth="1"/>
    <col min="8189" max="8189" width="0.140625" style="35" customWidth="1"/>
    <col min="8190" max="8190" width="1" style="35" customWidth="1"/>
    <col min="8191" max="8191" width="7" style="35" customWidth="1"/>
    <col min="8192" max="8192" width="0.85546875" style="35" customWidth="1"/>
    <col min="8193" max="8193" width="3.28515625" style="35" customWidth="1"/>
    <col min="8194" max="8194" width="10.28515625" style="35" customWidth="1"/>
    <col min="8195" max="8195" width="1" style="35" customWidth="1"/>
    <col min="8196" max="8196" width="0" style="35" hidden="1" customWidth="1"/>
    <col min="8197" max="8197" width="1.140625" style="35" customWidth="1"/>
    <col min="8198" max="8432" width="9.140625" style="35"/>
    <col min="8433" max="8433" width="1.28515625" style="35" customWidth="1"/>
    <col min="8434" max="8434" width="11.5703125" style="35" customWidth="1"/>
    <col min="8435" max="8435" width="14.28515625" style="35" customWidth="1"/>
    <col min="8436" max="8436" width="6.28515625" style="35" customWidth="1"/>
    <col min="8437" max="8437" width="4" style="35" customWidth="1"/>
    <col min="8438" max="8438" width="4.85546875" style="35" customWidth="1"/>
    <col min="8439" max="8439" width="5.28515625" style="35" customWidth="1"/>
    <col min="8440" max="8440" width="2" style="35" customWidth="1"/>
    <col min="8441" max="8441" width="12.140625" style="35" customWidth="1"/>
    <col min="8442" max="8442" width="12" style="35" customWidth="1"/>
    <col min="8443" max="8443" width="4.7109375" style="35" customWidth="1"/>
    <col min="8444" max="8444" width="5.28515625" style="35" customWidth="1"/>
    <col min="8445" max="8445" width="0.140625" style="35" customWidth="1"/>
    <col min="8446" max="8446" width="1" style="35" customWidth="1"/>
    <col min="8447" max="8447" width="7" style="35" customWidth="1"/>
    <col min="8448" max="8448" width="0.85546875" style="35" customWidth="1"/>
    <col min="8449" max="8449" width="3.28515625" style="35" customWidth="1"/>
    <col min="8450" max="8450" width="10.28515625" style="35" customWidth="1"/>
    <col min="8451" max="8451" width="1" style="35" customWidth="1"/>
    <col min="8452" max="8452" width="0" style="35" hidden="1" customWidth="1"/>
    <col min="8453" max="8453" width="1.140625" style="35" customWidth="1"/>
    <col min="8454" max="8688" width="9.140625" style="35"/>
    <col min="8689" max="8689" width="1.28515625" style="35" customWidth="1"/>
    <col min="8690" max="8690" width="11.5703125" style="35" customWidth="1"/>
    <col min="8691" max="8691" width="14.28515625" style="35" customWidth="1"/>
    <col min="8692" max="8692" width="6.28515625" style="35" customWidth="1"/>
    <col min="8693" max="8693" width="4" style="35" customWidth="1"/>
    <col min="8694" max="8694" width="4.85546875" style="35" customWidth="1"/>
    <col min="8695" max="8695" width="5.28515625" style="35" customWidth="1"/>
    <col min="8696" max="8696" width="2" style="35" customWidth="1"/>
    <col min="8697" max="8697" width="12.140625" style="35" customWidth="1"/>
    <col min="8698" max="8698" width="12" style="35" customWidth="1"/>
    <col min="8699" max="8699" width="4.7109375" style="35" customWidth="1"/>
    <col min="8700" max="8700" width="5.28515625" style="35" customWidth="1"/>
    <col min="8701" max="8701" width="0.140625" style="35" customWidth="1"/>
    <col min="8702" max="8702" width="1" style="35" customWidth="1"/>
    <col min="8703" max="8703" width="7" style="35" customWidth="1"/>
    <col min="8704" max="8704" width="0.85546875" style="35" customWidth="1"/>
    <col min="8705" max="8705" width="3.28515625" style="35" customWidth="1"/>
    <col min="8706" max="8706" width="10.28515625" style="35" customWidth="1"/>
    <col min="8707" max="8707" width="1" style="35" customWidth="1"/>
    <col min="8708" max="8708" width="0" style="35" hidden="1" customWidth="1"/>
    <col min="8709" max="8709" width="1.140625" style="35" customWidth="1"/>
    <col min="8710" max="8944" width="9.140625" style="35"/>
    <col min="8945" max="8945" width="1.28515625" style="35" customWidth="1"/>
    <col min="8946" max="8946" width="11.5703125" style="35" customWidth="1"/>
    <col min="8947" max="8947" width="14.28515625" style="35" customWidth="1"/>
    <col min="8948" max="8948" width="6.28515625" style="35" customWidth="1"/>
    <col min="8949" max="8949" width="4" style="35" customWidth="1"/>
    <col min="8950" max="8950" width="4.85546875" style="35" customWidth="1"/>
    <col min="8951" max="8951" width="5.28515625" style="35" customWidth="1"/>
    <col min="8952" max="8952" width="2" style="35" customWidth="1"/>
    <col min="8953" max="8953" width="12.140625" style="35" customWidth="1"/>
    <col min="8954" max="8954" width="12" style="35" customWidth="1"/>
    <col min="8955" max="8955" width="4.7109375" style="35" customWidth="1"/>
    <col min="8956" max="8956" width="5.28515625" style="35" customWidth="1"/>
    <col min="8957" max="8957" width="0.140625" style="35" customWidth="1"/>
    <col min="8958" max="8958" width="1" style="35" customWidth="1"/>
    <col min="8959" max="8959" width="7" style="35" customWidth="1"/>
    <col min="8960" max="8960" width="0.85546875" style="35" customWidth="1"/>
    <col min="8961" max="8961" width="3.28515625" style="35" customWidth="1"/>
    <col min="8962" max="8962" width="10.28515625" style="35" customWidth="1"/>
    <col min="8963" max="8963" width="1" style="35" customWidth="1"/>
    <col min="8964" max="8964" width="0" style="35" hidden="1" customWidth="1"/>
    <col min="8965" max="8965" width="1.140625" style="35" customWidth="1"/>
    <col min="8966" max="9200" width="9.140625" style="35"/>
    <col min="9201" max="9201" width="1.28515625" style="35" customWidth="1"/>
    <col min="9202" max="9202" width="11.5703125" style="35" customWidth="1"/>
    <col min="9203" max="9203" width="14.28515625" style="35" customWidth="1"/>
    <col min="9204" max="9204" width="6.28515625" style="35" customWidth="1"/>
    <col min="9205" max="9205" width="4" style="35" customWidth="1"/>
    <col min="9206" max="9206" width="4.85546875" style="35" customWidth="1"/>
    <col min="9207" max="9207" width="5.28515625" style="35" customWidth="1"/>
    <col min="9208" max="9208" width="2" style="35" customWidth="1"/>
    <col min="9209" max="9209" width="12.140625" style="35" customWidth="1"/>
    <col min="9210" max="9210" width="12" style="35" customWidth="1"/>
    <col min="9211" max="9211" width="4.7109375" style="35" customWidth="1"/>
    <col min="9212" max="9212" width="5.28515625" style="35" customWidth="1"/>
    <col min="9213" max="9213" width="0.140625" style="35" customWidth="1"/>
    <col min="9214" max="9214" width="1" style="35" customWidth="1"/>
    <col min="9215" max="9215" width="7" style="35" customWidth="1"/>
    <col min="9216" max="9216" width="0.85546875" style="35" customWidth="1"/>
    <col min="9217" max="9217" width="3.28515625" style="35" customWidth="1"/>
    <col min="9218" max="9218" width="10.28515625" style="35" customWidth="1"/>
    <col min="9219" max="9219" width="1" style="35" customWidth="1"/>
    <col min="9220" max="9220" width="0" style="35" hidden="1" customWidth="1"/>
    <col min="9221" max="9221" width="1.140625" style="35" customWidth="1"/>
    <col min="9222" max="9456" width="9.140625" style="35"/>
    <col min="9457" max="9457" width="1.28515625" style="35" customWidth="1"/>
    <col min="9458" max="9458" width="11.5703125" style="35" customWidth="1"/>
    <col min="9459" max="9459" width="14.28515625" style="35" customWidth="1"/>
    <col min="9460" max="9460" width="6.28515625" style="35" customWidth="1"/>
    <col min="9461" max="9461" width="4" style="35" customWidth="1"/>
    <col min="9462" max="9462" width="4.85546875" style="35" customWidth="1"/>
    <col min="9463" max="9463" width="5.28515625" style="35" customWidth="1"/>
    <col min="9464" max="9464" width="2" style="35" customWidth="1"/>
    <col min="9465" max="9465" width="12.140625" style="35" customWidth="1"/>
    <col min="9466" max="9466" width="12" style="35" customWidth="1"/>
    <col min="9467" max="9467" width="4.7109375" style="35" customWidth="1"/>
    <col min="9468" max="9468" width="5.28515625" style="35" customWidth="1"/>
    <col min="9469" max="9469" width="0.140625" style="35" customWidth="1"/>
    <col min="9470" max="9470" width="1" style="35" customWidth="1"/>
    <col min="9471" max="9471" width="7" style="35" customWidth="1"/>
    <col min="9472" max="9472" width="0.85546875" style="35" customWidth="1"/>
    <col min="9473" max="9473" width="3.28515625" style="35" customWidth="1"/>
    <col min="9474" max="9474" width="10.28515625" style="35" customWidth="1"/>
    <col min="9475" max="9475" width="1" style="35" customWidth="1"/>
    <col min="9476" max="9476" width="0" style="35" hidden="1" customWidth="1"/>
    <col min="9477" max="9477" width="1.140625" style="35" customWidth="1"/>
    <col min="9478" max="9712" width="9.140625" style="35"/>
    <col min="9713" max="9713" width="1.28515625" style="35" customWidth="1"/>
    <col min="9714" max="9714" width="11.5703125" style="35" customWidth="1"/>
    <col min="9715" max="9715" width="14.28515625" style="35" customWidth="1"/>
    <col min="9716" max="9716" width="6.28515625" style="35" customWidth="1"/>
    <col min="9717" max="9717" width="4" style="35" customWidth="1"/>
    <col min="9718" max="9718" width="4.85546875" style="35" customWidth="1"/>
    <col min="9719" max="9719" width="5.28515625" style="35" customWidth="1"/>
    <col min="9720" max="9720" width="2" style="35" customWidth="1"/>
    <col min="9721" max="9721" width="12.140625" style="35" customWidth="1"/>
    <col min="9722" max="9722" width="12" style="35" customWidth="1"/>
    <col min="9723" max="9723" width="4.7109375" style="35" customWidth="1"/>
    <col min="9724" max="9724" width="5.28515625" style="35" customWidth="1"/>
    <col min="9725" max="9725" width="0.140625" style="35" customWidth="1"/>
    <col min="9726" max="9726" width="1" style="35" customWidth="1"/>
    <col min="9727" max="9727" width="7" style="35" customWidth="1"/>
    <col min="9728" max="9728" width="0.85546875" style="35" customWidth="1"/>
    <col min="9729" max="9729" width="3.28515625" style="35" customWidth="1"/>
    <col min="9730" max="9730" width="10.28515625" style="35" customWidth="1"/>
    <col min="9731" max="9731" width="1" style="35" customWidth="1"/>
    <col min="9732" max="9732" width="0" style="35" hidden="1" customWidth="1"/>
    <col min="9733" max="9733" width="1.140625" style="35" customWidth="1"/>
    <col min="9734" max="9968" width="9.140625" style="35"/>
    <col min="9969" max="9969" width="1.28515625" style="35" customWidth="1"/>
    <col min="9970" max="9970" width="11.5703125" style="35" customWidth="1"/>
    <col min="9971" max="9971" width="14.28515625" style="35" customWidth="1"/>
    <col min="9972" max="9972" width="6.28515625" style="35" customWidth="1"/>
    <col min="9973" max="9973" width="4" style="35" customWidth="1"/>
    <col min="9974" max="9974" width="4.85546875" style="35" customWidth="1"/>
    <col min="9975" max="9975" width="5.28515625" style="35" customWidth="1"/>
    <col min="9976" max="9976" width="2" style="35" customWidth="1"/>
    <col min="9977" max="9977" width="12.140625" style="35" customWidth="1"/>
    <col min="9978" max="9978" width="12" style="35" customWidth="1"/>
    <col min="9979" max="9979" width="4.7109375" style="35" customWidth="1"/>
    <col min="9980" max="9980" width="5.28515625" style="35" customWidth="1"/>
    <col min="9981" max="9981" width="0.140625" style="35" customWidth="1"/>
    <col min="9982" max="9982" width="1" style="35" customWidth="1"/>
    <col min="9983" max="9983" width="7" style="35" customWidth="1"/>
    <col min="9984" max="9984" width="0.85546875" style="35" customWidth="1"/>
    <col min="9985" max="9985" width="3.28515625" style="35" customWidth="1"/>
    <col min="9986" max="9986" width="10.28515625" style="35" customWidth="1"/>
    <col min="9987" max="9987" width="1" style="35" customWidth="1"/>
    <col min="9988" max="9988" width="0" style="35" hidden="1" customWidth="1"/>
    <col min="9989" max="9989" width="1.140625" style="35" customWidth="1"/>
    <col min="9990" max="10224" width="9.140625" style="35"/>
    <col min="10225" max="10225" width="1.28515625" style="35" customWidth="1"/>
    <col min="10226" max="10226" width="11.5703125" style="35" customWidth="1"/>
    <col min="10227" max="10227" width="14.28515625" style="35" customWidth="1"/>
    <col min="10228" max="10228" width="6.28515625" style="35" customWidth="1"/>
    <col min="10229" max="10229" width="4" style="35" customWidth="1"/>
    <col min="10230" max="10230" width="4.85546875" style="35" customWidth="1"/>
    <col min="10231" max="10231" width="5.28515625" style="35" customWidth="1"/>
    <col min="10232" max="10232" width="2" style="35" customWidth="1"/>
    <col min="10233" max="10233" width="12.140625" style="35" customWidth="1"/>
    <col min="10234" max="10234" width="12" style="35" customWidth="1"/>
    <col min="10235" max="10235" width="4.7109375" style="35" customWidth="1"/>
    <col min="10236" max="10236" width="5.28515625" style="35" customWidth="1"/>
    <col min="10237" max="10237" width="0.140625" style="35" customWidth="1"/>
    <col min="10238" max="10238" width="1" style="35" customWidth="1"/>
    <col min="10239" max="10239" width="7" style="35" customWidth="1"/>
    <col min="10240" max="10240" width="0.85546875" style="35" customWidth="1"/>
    <col min="10241" max="10241" width="3.28515625" style="35" customWidth="1"/>
    <col min="10242" max="10242" width="10.28515625" style="35" customWidth="1"/>
    <col min="10243" max="10243" width="1" style="35" customWidth="1"/>
    <col min="10244" max="10244" width="0" style="35" hidden="1" customWidth="1"/>
    <col min="10245" max="10245" width="1.140625" style="35" customWidth="1"/>
    <col min="10246" max="10480" width="9.140625" style="35"/>
    <col min="10481" max="10481" width="1.28515625" style="35" customWidth="1"/>
    <col min="10482" max="10482" width="11.5703125" style="35" customWidth="1"/>
    <col min="10483" max="10483" width="14.28515625" style="35" customWidth="1"/>
    <col min="10484" max="10484" width="6.28515625" style="35" customWidth="1"/>
    <col min="10485" max="10485" width="4" style="35" customWidth="1"/>
    <col min="10486" max="10486" width="4.85546875" style="35" customWidth="1"/>
    <col min="10487" max="10487" width="5.28515625" style="35" customWidth="1"/>
    <col min="10488" max="10488" width="2" style="35" customWidth="1"/>
    <col min="10489" max="10489" width="12.140625" style="35" customWidth="1"/>
    <col min="10490" max="10490" width="12" style="35" customWidth="1"/>
    <col min="10491" max="10491" width="4.7109375" style="35" customWidth="1"/>
    <col min="10492" max="10492" width="5.28515625" style="35" customWidth="1"/>
    <col min="10493" max="10493" width="0.140625" style="35" customWidth="1"/>
    <col min="10494" max="10494" width="1" style="35" customWidth="1"/>
    <col min="10495" max="10495" width="7" style="35" customWidth="1"/>
    <col min="10496" max="10496" width="0.85546875" style="35" customWidth="1"/>
    <col min="10497" max="10497" width="3.28515625" style="35" customWidth="1"/>
    <col min="10498" max="10498" width="10.28515625" style="35" customWidth="1"/>
    <col min="10499" max="10499" width="1" style="35" customWidth="1"/>
    <col min="10500" max="10500" width="0" style="35" hidden="1" customWidth="1"/>
    <col min="10501" max="10501" width="1.140625" style="35" customWidth="1"/>
    <col min="10502" max="10736" width="9.140625" style="35"/>
    <col min="10737" max="10737" width="1.28515625" style="35" customWidth="1"/>
    <col min="10738" max="10738" width="11.5703125" style="35" customWidth="1"/>
    <col min="10739" max="10739" width="14.28515625" style="35" customWidth="1"/>
    <col min="10740" max="10740" width="6.28515625" style="35" customWidth="1"/>
    <col min="10741" max="10741" width="4" style="35" customWidth="1"/>
    <col min="10742" max="10742" width="4.85546875" style="35" customWidth="1"/>
    <col min="10743" max="10743" width="5.28515625" style="35" customWidth="1"/>
    <col min="10744" max="10744" width="2" style="35" customWidth="1"/>
    <col min="10745" max="10745" width="12.140625" style="35" customWidth="1"/>
    <col min="10746" max="10746" width="12" style="35" customWidth="1"/>
    <col min="10747" max="10747" width="4.7109375" style="35" customWidth="1"/>
    <col min="10748" max="10748" width="5.28515625" style="35" customWidth="1"/>
    <col min="10749" max="10749" width="0.140625" style="35" customWidth="1"/>
    <col min="10750" max="10750" width="1" style="35" customWidth="1"/>
    <col min="10751" max="10751" width="7" style="35" customWidth="1"/>
    <col min="10752" max="10752" width="0.85546875" style="35" customWidth="1"/>
    <col min="10753" max="10753" width="3.28515625" style="35" customWidth="1"/>
    <col min="10754" max="10754" width="10.28515625" style="35" customWidth="1"/>
    <col min="10755" max="10755" width="1" style="35" customWidth="1"/>
    <col min="10756" max="10756" width="0" style="35" hidden="1" customWidth="1"/>
    <col min="10757" max="10757" width="1.140625" style="35" customWidth="1"/>
    <col min="10758" max="10992" width="9.140625" style="35"/>
    <col min="10993" max="10993" width="1.28515625" style="35" customWidth="1"/>
    <col min="10994" max="10994" width="11.5703125" style="35" customWidth="1"/>
    <col min="10995" max="10995" width="14.28515625" style="35" customWidth="1"/>
    <col min="10996" max="10996" width="6.28515625" style="35" customWidth="1"/>
    <col min="10997" max="10997" width="4" style="35" customWidth="1"/>
    <col min="10998" max="10998" width="4.85546875" style="35" customWidth="1"/>
    <col min="10999" max="10999" width="5.28515625" style="35" customWidth="1"/>
    <col min="11000" max="11000" width="2" style="35" customWidth="1"/>
    <col min="11001" max="11001" width="12.140625" style="35" customWidth="1"/>
    <col min="11002" max="11002" width="12" style="35" customWidth="1"/>
    <col min="11003" max="11003" width="4.7109375" style="35" customWidth="1"/>
    <col min="11004" max="11004" width="5.28515625" style="35" customWidth="1"/>
    <col min="11005" max="11005" width="0.140625" style="35" customWidth="1"/>
    <col min="11006" max="11006" width="1" style="35" customWidth="1"/>
    <col min="11007" max="11007" width="7" style="35" customWidth="1"/>
    <col min="11008" max="11008" width="0.85546875" style="35" customWidth="1"/>
    <col min="11009" max="11009" width="3.28515625" style="35" customWidth="1"/>
    <col min="11010" max="11010" width="10.28515625" style="35" customWidth="1"/>
    <col min="11011" max="11011" width="1" style="35" customWidth="1"/>
    <col min="11012" max="11012" width="0" style="35" hidden="1" customWidth="1"/>
    <col min="11013" max="11013" width="1.140625" style="35" customWidth="1"/>
    <col min="11014" max="11248" width="9.140625" style="35"/>
    <col min="11249" max="11249" width="1.28515625" style="35" customWidth="1"/>
    <col min="11250" max="11250" width="11.5703125" style="35" customWidth="1"/>
    <col min="11251" max="11251" width="14.28515625" style="35" customWidth="1"/>
    <col min="11252" max="11252" width="6.28515625" style="35" customWidth="1"/>
    <col min="11253" max="11253" width="4" style="35" customWidth="1"/>
    <col min="11254" max="11254" width="4.85546875" style="35" customWidth="1"/>
    <col min="11255" max="11255" width="5.28515625" style="35" customWidth="1"/>
    <col min="11256" max="11256" width="2" style="35" customWidth="1"/>
    <col min="11257" max="11257" width="12.140625" style="35" customWidth="1"/>
    <col min="11258" max="11258" width="12" style="35" customWidth="1"/>
    <col min="11259" max="11259" width="4.7109375" style="35" customWidth="1"/>
    <col min="11260" max="11260" width="5.28515625" style="35" customWidth="1"/>
    <col min="11261" max="11261" width="0.140625" style="35" customWidth="1"/>
    <col min="11262" max="11262" width="1" style="35" customWidth="1"/>
    <col min="11263" max="11263" width="7" style="35" customWidth="1"/>
    <col min="11264" max="11264" width="0.85546875" style="35" customWidth="1"/>
    <col min="11265" max="11265" width="3.28515625" style="35" customWidth="1"/>
    <col min="11266" max="11266" width="10.28515625" style="35" customWidth="1"/>
    <col min="11267" max="11267" width="1" style="35" customWidth="1"/>
    <col min="11268" max="11268" width="0" style="35" hidden="1" customWidth="1"/>
    <col min="11269" max="11269" width="1.140625" style="35" customWidth="1"/>
    <col min="11270" max="11504" width="9.140625" style="35"/>
    <col min="11505" max="11505" width="1.28515625" style="35" customWidth="1"/>
    <col min="11506" max="11506" width="11.5703125" style="35" customWidth="1"/>
    <col min="11507" max="11507" width="14.28515625" style="35" customWidth="1"/>
    <col min="11508" max="11508" width="6.28515625" style="35" customWidth="1"/>
    <col min="11509" max="11509" width="4" style="35" customWidth="1"/>
    <col min="11510" max="11510" width="4.85546875" style="35" customWidth="1"/>
    <col min="11511" max="11511" width="5.28515625" style="35" customWidth="1"/>
    <col min="11512" max="11512" width="2" style="35" customWidth="1"/>
    <col min="11513" max="11513" width="12.140625" style="35" customWidth="1"/>
    <col min="11514" max="11514" width="12" style="35" customWidth="1"/>
    <col min="11515" max="11515" width="4.7109375" style="35" customWidth="1"/>
    <col min="11516" max="11516" width="5.28515625" style="35" customWidth="1"/>
    <col min="11517" max="11517" width="0.140625" style="35" customWidth="1"/>
    <col min="11518" max="11518" width="1" style="35" customWidth="1"/>
    <col min="11519" max="11519" width="7" style="35" customWidth="1"/>
    <col min="11520" max="11520" width="0.85546875" style="35" customWidth="1"/>
    <col min="11521" max="11521" width="3.28515625" style="35" customWidth="1"/>
    <col min="11522" max="11522" width="10.28515625" style="35" customWidth="1"/>
    <col min="11523" max="11523" width="1" style="35" customWidth="1"/>
    <col min="11524" max="11524" width="0" style="35" hidden="1" customWidth="1"/>
    <col min="11525" max="11525" width="1.140625" style="35" customWidth="1"/>
    <col min="11526" max="11760" width="9.140625" style="35"/>
    <col min="11761" max="11761" width="1.28515625" style="35" customWidth="1"/>
    <col min="11762" max="11762" width="11.5703125" style="35" customWidth="1"/>
    <col min="11763" max="11763" width="14.28515625" style="35" customWidth="1"/>
    <col min="11764" max="11764" width="6.28515625" style="35" customWidth="1"/>
    <col min="11765" max="11765" width="4" style="35" customWidth="1"/>
    <col min="11766" max="11766" width="4.85546875" style="35" customWidth="1"/>
    <col min="11767" max="11767" width="5.28515625" style="35" customWidth="1"/>
    <col min="11768" max="11768" width="2" style="35" customWidth="1"/>
    <col min="11769" max="11769" width="12.140625" style="35" customWidth="1"/>
    <col min="11770" max="11770" width="12" style="35" customWidth="1"/>
    <col min="11771" max="11771" width="4.7109375" style="35" customWidth="1"/>
    <col min="11772" max="11772" width="5.28515625" style="35" customWidth="1"/>
    <col min="11773" max="11773" width="0.140625" style="35" customWidth="1"/>
    <col min="11774" max="11774" width="1" style="35" customWidth="1"/>
    <col min="11775" max="11775" width="7" style="35" customWidth="1"/>
    <col min="11776" max="11776" width="0.85546875" style="35" customWidth="1"/>
    <col min="11777" max="11777" width="3.28515625" style="35" customWidth="1"/>
    <col min="11778" max="11778" width="10.28515625" style="35" customWidth="1"/>
    <col min="11779" max="11779" width="1" style="35" customWidth="1"/>
    <col min="11780" max="11780" width="0" style="35" hidden="1" customWidth="1"/>
    <col min="11781" max="11781" width="1.140625" style="35" customWidth="1"/>
    <col min="11782" max="12016" width="9.140625" style="35"/>
    <col min="12017" max="12017" width="1.28515625" style="35" customWidth="1"/>
    <col min="12018" max="12018" width="11.5703125" style="35" customWidth="1"/>
    <col min="12019" max="12019" width="14.28515625" style="35" customWidth="1"/>
    <col min="12020" max="12020" width="6.28515625" style="35" customWidth="1"/>
    <col min="12021" max="12021" width="4" style="35" customWidth="1"/>
    <col min="12022" max="12022" width="4.85546875" style="35" customWidth="1"/>
    <col min="12023" max="12023" width="5.28515625" style="35" customWidth="1"/>
    <col min="12024" max="12024" width="2" style="35" customWidth="1"/>
    <col min="12025" max="12025" width="12.140625" style="35" customWidth="1"/>
    <col min="12026" max="12026" width="12" style="35" customWidth="1"/>
    <col min="12027" max="12027" width="4.7109375" style="35" customWidth="1"/>
    <col min="12028" max="12028" width="5.28515625" style="35" customWidth="1"/>
    <col min="12029" max="12029" width="0.140625" style="35" customWidth="1"/>
    <col min="12030" max="12030" width="1" style="35" customWidth="1"/>
    <col min="12031" max="12031" width="7" style="35" customWidth="1"/>
    <col min="12032" max="12032" width="0.85546875" style="35" customWidth="1"/>
    <col min="12033" max="12033" width="3.28515625" style="35" customWidth="1"/>
    <col min="12034" max="12034" width="10.28515625" style="35" customWidth="1"/>
    <col min="12035" max="12035" width="1" style="35" customWidth="1"/>
    <col min="12036" max="12036" width="0" style="35" hidden="1" customWidth="1"/>
    <col min="12037" max="12037" width="1.140625" style="35" customWidth="1"/>
    <col min="12038" max="12272" width="9.140625" style="35"/>
    <col min="12273" max="12273" width="1.28515625" style="35" customWidth="1"/>
    <col min="12274" max="12274" width="11.5703125" style="35" customWidth="1"/>
    <col min="12275" max="12275" width="14.28515625" style="35" customWidth="1"/>
    <col min="12276" max="12276" width="6.28515625" style="35" customWidth="1"/>
    <col min="12277" max="12277" width="4" style="35" customWidth="1"/>
    <col min="12278" max="12278" width="4.85546875" style="35" customWidth="1"/>
    <col min="12279" max="12279" width="5.28515625" style="35" customWidth="1"/>
    <col min="12280" max="12280" width="2" style="35" customWidth="1"/>
    <col min="12281" max="12281" width="12.140625" style="35" customWidth="1"/>
    <col min="12282" max="12282" width="12" style="35" customWidth="1"/>
    <col min="12283" max="12283" width="4.7109375" style="35" customWidth="1"/>
    <col min="12284" max="12284" width="5.28515625" style="35" customWidth="1"/>
    <col min="12285" max="12285" width="0.140625" style="35" customWidth="1"/>
    <col min="12286" max="12286" width="1" style="35" customWidth="1"/>
    <col min="12287" max="12287" width="7" style="35" customWidth="1"/>
    <col min="12288" max="12288" width="0.85546875" style="35" customWidth="1"/>
    <col min="12289" max="12289" width="3.28515625" style="35" customWidth="1"/>
    <col min="12290" max="12290" width="10.28515625" style="35" customWidth="1"/>
    <col min="12291" max="12291" width="1" style="35" customWidth="1"/>
    <col min="12292" max="12292" width="0" style="35" hidden="1" customWidth="1"/>
    <col min="12293" max="12293" width="1.140625" style="35" customWidth="1"/>
    <col min="12294" max="12528" width="9.140625" style="35"/>
    <col min="12529" max="12529" width="1.28515625" style="35" customWidth="1"/>
    <col min="12530" max="12530" width="11.5703125" style="35" customWidth="1"/>
    <col min="12531" max="12531" width="14.28515625" style="35" customWidth="1"/>
    <col min="12532" max="12532" width="6.28515625" style="35" customWidth="1"/>
    <col min="12533" max="12533" width="4" style="35" customWidth="1"/>
    <col min="12534" max="12534" width="4.85546875" style="35" customWidth="1"/>
    <col min="12535" max="12535" width="5.28515625" style="35" customWidth="1"/>
    <col min="12536" max="12536" width="2" style="35" customWidth="1"/>
    <col min="12537" max="12537" width="12.140625" style="35" customWidth="1"/>
    <col min="12538" max="12538" width="12" style="35" customWidth="1"/>
    <col min="12539" max="12539" width="4.7109375" style="35" customWidth="1"/>
    <col min="12540" max="12540" width="5.28515625" style="35" customWidth="1"/>
    <col min="12541" max="12541" width="0.140625" style="35" customWidth="1"/>
    <col min="12542" max="12542" width="1" style="35" customWidth="1"/>
    <col min="12543" max="12543" width="7" style="35" customWidth="1"/>
    <col min="12544" max="12544" width="0.85546875" style="35" customWidth="1"/>
    <col min="12545" max="12545" width="3.28515625" style="35" customWidth="1"/>
    <col min="12546" max="12546" width="10.28515625" style="35" customWidth="1"/>
    <col min="12547" max="12547" width="1" style="35" customWidth="1"/>
    <col min="12548" max="12548" width="0" style="35" hidden="1" customWidth="1"/>
    <col min="12549" max="12549" width="1.140625" style="35" customWidth="1"/>
    <col min="12550" max="12784" width="9.140625" style="35"/>
    <col min="12785" max="12785" width="1.28515625" style="35" customWidth="1"/>
    <col min="12786" max="12786" width="11.5703125" style="35" customWidth="1"/>
    <col min="12787" max="12787" width="14.28515625" style="35" customWidth="1"/>
    <col min="12788" max="12788" width="6.28515625" style="35" customWidth="1"/>
    <col min="12789" max="12789" width="4" style="35" customWidth="1"/>
    <col min="12790" max="12790" width="4.85546875" style="35" customWidth="1"/>
    <col min="12791" max="12791" width="5.28515625" style="35" customWidth="1"/>
    <col min="12792" max="12792" width="2" style="35" customWidth="1"/>
    <col min="12793" max="12793" width="12.140625" style="35" customWidth="1"/>
    <col min="12794" max="12794" width="12" style="35" customWidth="1"/>
    <col min="12795" max="12795" width="4.7109375" style="35" customWidth="1"/>
    <col min="12796" max="12796" width="5.28515625" style="35" customWidth="1"/>
    <col min="12797" max="12797" width="0.140625" style="35" customWidth="1"/>
    <col min="12798" max="12798" width="1" style="35" customWidth="1"/>
    <col min="12799" max="12799" width="7" style="35" customWidth="1"/>
    <col min="12800" max="12800" width="0.85546875" style="35" customWidth="1"/>
    <col min="12801" max="12801" width="3.28515625" style="35" customWidth="1"/>
    <col min="12802" max="12802" width="10.28515625" style="35" customWidth="1"/>
    <col min="12803" max="12803" width="1" style="35" customWidth="1"/>
    <col min="12804" max="12804" width="0" style="35" hidden="1" customWidth="1"/>
    <col min="12805" max="12805" width="1.140625" style="35" customWidth="1"/>
    <col min="12806" max="13040" width="9.140625" style="35"/>
    <col min="13041" max="13041" width="1.28515625" style="35" customWidth="1"/>
    <col min="13042" max="13042" width="11.5703125" style="35" customWidth="1"/>
    <col min="13043" max="13043" width="14.28515625" style="35" customWidth="1"/>
    <col min="13044" max="13044" width="6.28515625" style="35" customWidth="1"/>
    <col min="13045" max="13045" width="4" style="35" customWidth="1"/>
    <col min="13046" max="13046" width="4.85546875" style="35" customWidth="1"/>
    <col min="13047" max="13047" width="5.28515625" style="35" customWidth="1"/>
    <col min="13048" max="13048" width="2" style="35" customWidth="1"/>
    <col min="13049" max="13049" width="12.140625" style="35" customWidth="1"/>
    <col min="13050" max="13050" width="12" style="35" customWidth="1"/>
    <col min="13051" max="13051" width="4.7109375" style="35" customWidth="1"/>
    <col min="13052" max="13052" width="5.28515625" style="35" customWidth="1"/>
    <col min="13053" max="13053" width="0.140625" style="35" customWidth="1"/>
    <col min="13054" max="13054" width="1" style="35" customWidth="1"/>
    <col min="13055" max="13055" width="7" style="35" customWidth="1"/>
    <col min="13056" max="13056" width="0.85546875" style="35" customWidth="1"/>
    <col min="13057" max="13057" width="3.28515625" style="35" customWidth="1"/>
    <col min="13058" max="13058" width="10.28515625" style="35" customWidth="1"/>
    <col min="13059" max="13059" width="1" style="35" customWidth="1"/>
    <col min="13060" max="13060" width="0" style="35" hidden="1" customWidth="1"/>
    <col min="13061" max="13061" width="1.140625" style="35" customWidth="1"/>
    <col min="13062" max="13296" width="9.140625" style="35"/>
    <col min="13297" max="13297" width="1.28515625" style="35" customWidth="1"/>
    <col min="13298" max="13298" width="11.5703125" style="35" customWidth="1"/>
    <col min="13299" max="13299" width="14.28515625" style="35" customWidth="1"/>
    <col min="13300" max="13300" width="6.28515625" style="35" customWidth="1"/>
    <col min="13301" max="13301" width="4" style="35" customWidth="1"/>
    <col min="13302" max="13302" width="4.85546875" style="35" customWidth="1"/>
    <col min="13303" max="13303" width="5.28515625" style="35" customWidth="1"/>
    <col min="13304" max="13304" width="2" style="35" customWidth="1"/>
    <col min="13305" max="13305" width="12.140625" style="35" customWidth="1"/>
    <col min="13306" max="13306" width="12" style="35" customWidth="1"/>
    <col min="13307" max="13307" width="4.7109375" style="35" customWidth="1"/>
    <col min="13308" max="13308" width="5.28515625" style="35" customWidth="1"/>
    <col min="13309" max="13309" width="0.140625" style="35" customWidth="1"/>
    <col min="13310" max="13310" width="1" style="35" customWidth="1"/>
    <col min="13311" max="13311" width="7" style="35" customWidth="1"/>
    <col min="13312" max="13312" width="0.85546875" style="35" customWidth="1"/>
    <col min="13313" max="13313" width="3.28515625" style="35" customWidth="1"/>
    <col min="13314" max="13314" width="10.28515625" style="35" customWidth="1"/>
    <col min="13315" max="13315" width="1" style="35" customWidth="1"/>
    <col min="13316" max="13316" width="0" style="35" hidden="1" customWidth="1"/>
    <col min="13317" max="13317" width="1.140625" style="35" customWidth="1"/>
    <col min="13318" max="13552" width="9.140625" style="35"/>
    <col min="13553" max="13553" width="1.28515625" style="35" customWidth="1"/>
    <col min="13554" max="13554" width="11.5703125" style="35" customWidth="1"/>
    <col min="13555" max="13555" width="14.28515625" style="35" customWidth="1"/>
    <col min="13556" max="13556" width="6.28515625" style="35" customWidth="1"/>
    <col min="13557" max="13557" width="4" style="35" customWidth="1"/>
    <col min="13558" max="13558" width="4.85546875" style="35" customWidth="1"/>
    <col min="13559" max="13559" width="5.28515625" style="35" customWidth="1"/>
    <col min="13560" max="13560" width="2" style="35" customWidth="1"/>
    <col min="13561" max="13561" width="12.140625" style="35" customWidth="1"/>
    <col min="13562" max="13562" width="12" style="35" customWidth="1"/>
    <col min="13563" max="13563" width="4.7109375" style="35" customWidth="1"/>
    <col min="13564" max="13564" width="5.28515625" style="35" customWidth="1"/>
    <col min="13565" max="13565" width="0.140625" style="35" customWidth="1"/>
    <col min="13566" max="13566" width="1" style="35" customWidth="1"/>
    <col min="13567" max="13567" width="7" style="35" customWidth="1"/>
    <col min="13568" max="13568" width="0.85546875" style="35" customWidth="1"/>
    <col min="13569" max="13569" width="3.28515625" style="35" customWidth="1"/>
    <col min="13570" max="13570" width="10.28515625" style="35" customWidth="1"/>
    <col min="13571" max="13571" width="1" style="35" customWidth="1"/>
    <col min="13572" max="13572" width="0" style="35" hidden="1" customWidth="1"/>
    <col min="13573" max="13573" width="1.140625" style="35" customWidth="1"/>
    <col min="13574" max="13808" width="9.140625" style="35"/>
    <col min="13809" max="13809" width="1.28515625" style="35" customWidth="1"/>
    <col min="13810" max="13810" width="11.5703125" style="35" customWidth="1"/>
    <col min="13811" max="13811" width="14.28515625" style="35" customWidth="1"/>
    <col min="13812" max="13812" width="6.28515625" style="35" customWidth="1"/>
    <col min="13813" max="13813" width="4" style="35" customWidth="1"/>
    <col min="13814" max="13814" width="4.85546875" style="35" customWidth="1"/>
    <col min="13815" max="13815" width="5.28515625" style="35" customWidth="1"/>
    <col min="13816" max="13816" width="2" style="35" customWidth="1"/>
    <col min="13817" max="13817" width="12.140625" style="35" customWidth="1"/>
    <col min="13818" max="13818" width="12" style="35" customWidth="1"/>
    <col min="13819" max="13819" width="4.7109375" style="35" customWidth="1"/>
    <col min="13820" max="13820" width="5.28515625" style="35" customWidth="1"/>
    <col min="13821" max="13821" width="0.140625" style="35" customWidth="1"/>
    <col min="13822" max="13822" width="1" style="35" customWidth="1"/>
    <col min="13823" max="13823" width="7" style="35" customWidth="1"/>
    <col min="13824" max="13824" width="0.85546875" style="35" customWidth="1"/>
    <col min="13825" max="13825" width="3.28515625" style="35" customWidth="1"/>
    <col min="13826" max="13826" width="10.28515625" style="35" customWidth="1"/>
    <col min="13827" max="13827" width="1" style="35" customWidth="1"/>
    <col min="13828" max="13828" width="0" style="35" hidden="1" customWidth="1"/>
    <col min="13829" max="13829" width="1.140625" style="35" customWidth="1"/>
    <col min="13830" max="14064" width="9.140625" style="35"/>
    <col min="14065" max="14065" width="1.28515625" style="35" customWidth="1"/>
    <col min="14066" max="14066" width="11.5703125" style="35" customWidth="1"/>
    <col min="14067" max="14067" width="14.28515625" style="35" customWidth="1"/>
    <col min="14068" max="14068" width="6.28515625" style="35" customWidth="1"/>
    <col min="14069" max="14069" width="4" style="35" customWidth="1"/>
    <col min="14070" max="14070" width="4.85546875" style="35" customWidth="1"/>
    <col min="14071" max="14071" width="5.28515625" style="35" customWidth="1"/>
    <col min="14072" max="14072" width="2" style="35" customWidth="1"/>
    <col min="14073" max="14073" width="12.140625" style="35" customWidth="1"/>
    <col min="14074" max="14074" width="12" style="35" customWidth="1"/>
    <col min="14075" max="14075" width="4.7109375" style="35" customWidth="1"/>
    <col min="14076" max="14076" width="5.28515625" style="35" customWidth="1"/>
    <col min="14077" max="14077" width="0.140625" style="35" customWidth="1"/>
    <col min="14078" max="14078" width="1" style="35" customWidth="1"/>
    <col min="14079" max="14079" width="7" style="35" customWidth="1"/>
    <col min="14080" max="14080" width="0.85546875" style="35" customWidth="1"/>
    <col min="14081" max="14081" width="3.28515625" style="35" customWidth="1"/>
    <col min="14082" max="14082" width="10.28515625" style="35" customWidth="1"/>
    <col min="14083" max="14083" width="1" style="35" customWidth="1"/>
    <col min="14084" max="14084" width="0" style="35" hidden="1" customWidth="1"/>
    <col min="14085" max="14085" width="1.140625" style="35" customWidth="1"/>
    <col min="14086" max="14320" width="9.140625" style="35"/>
    <col min="14321" max="14321" width="1.28515625" style="35" customWidth="1"/>
    <col min="14322" max="14322" width="11.5703125" style="35" customWidth="1"/>
    <col min="14323" max="14323" width="14.28515625" style="35" customWidth="1"/>
    <col min="14324" max="14324" width="6.28515625" style="35" customWidth="1"/>
    <col min="14325" max="14325" width="4" style="35" customWidth="1"/>
    <col min="14326" max="14326" width="4.85546875" style="35" customWidth="1"/>
    <col min="14327" max="14327" width="5.28515625" style="35" customWidth="1"/>
    <col min="14328" max="14328" width="2" style="35" customWidth="1"/>
    <col min="14329" max="14329" width="12.140625" style="35" customWidth="1"/>
    <col min="14330" max="14330" width="12" style="35" customWidth="1"/>
    <col min="14331" max="14331" width="4.7109375" style="35" customWidth="1"/>
    <col min="14332" max="14332" width="5.28515625" style="35" customWidth="1"/>
    <col min="14333" max="14333" width="0.140625" style="35" customWidth="1"/>
    <col min="14334" max="14334" width="1" style="35" customWidth="1"/>
    <col min="14335" max="14335" width="7" style="35" customWidth="1"/>
    <col min="14336" max="14336" width="0.85546875" style="35" customWidth="1"/>
    <col min="14337" max="14337" width="3.28515625" style="35" customWidth="1"/>
    <col min="14338" max="14338" width="10.28515625" style="35" customWidth="1"/>
    <col min="14339" max="14339" width="1" style="35" customWidth="1"/>
    <col min="14340" max="14340" width="0" style="35" hidden="1" customWidth="1"/>
    <col min="14341" max="14341" width="1.140625" style="35" customWidth="1"/>
    <col min="14342" max="14576" width="9.140625" style="35"/>
    <col min="14577" max="14577" width="1.28515625" style="35" customWidth="1"/>
    <col min="14578" max="14578" width="11.5703125" style="35" customWidth="1"/>
    <col min="14579" max="14579" width="14.28515625" style="35" customWidth="1"/>
    <col min="14580" max="14580" width="6.28515625" style="35" customWidth="1"/>
    <col min="14581" max="14581" width="4" style="35" customWidth="1"/>
    <col min="14582" max="14582" width="4.85546875" style="35" customWidth="1"/>
    <col min="14583" max="14583" width="5.28515625" style="35" customWidth="1"/>
    <col min="14584" max="14584" width="2" style="35" customWidth="1"/>
    <col min="14585" max="14585" width="12.140625" style="35" customWidth="1"/>
    <col min="14586" max="14586" width="12" style="35" customWidth="1"/>
    <col min="14587" max="14587" width="4.7109375" style="35" customWidth="1"/>
    <col min="14588" max="14588" width="5.28515625" style="35" customWidth="1"/>
    <col min="14589" max="14589" width="0.140625" style="35" customWidth="1"/>
    <col min="14590" max="14590" width="1" style="35" customWidth="1"/>
    <col min="14591" max="14591" width="7" style="35" customWidth="1"/>
    <col min="14592" max="14592" width="0.85546875" style="35" customWidth="1"/>
    <col min="14593" max="14593" width="3.28515625" style="35" customWidth="1"/>
    <col min="14594" max="14594" width="10.28515625" style="35" customWidth="1"/>
    <col min="14595" max="14595" width="1" style="35" customWidth="1"/>
    <col min="14596" max="14596" width="0" style="35" hidden="1" customWidth="1"/>
    <col min="14597" max="14597" width="1.140625" style="35" customWidth="1"/>
    <col min="14598" max="14832" width="9.140625" style="35"/>
    <col min="14833" max="14833" width="1.28515625" style="35" customWidth="1"/>
    <col min="14834" max="14834" width="11.5703125" style="35" customWidth="1"/>
    <col min="14835" max="14835" width="14.28515625" style="35" customWidth="1"/>
    <col min="14836" max="14836" width="6.28515625" style="35" customWidth="1"/>
    <col min="14837" max="14837" width="4" style="35" customWidth="1"/>
    <col min="14838" max="14838" width="4.85546875" style="35" customWidth="1"/>
    <col min="14839" max="14839" width="5.28515625" style="35" customWidth="1"/>
    <col min="14840" max="14840" width="2" style="35" customWidth="1"/>
    <col min="14841" max="14841" width="12.140625" style="35" customWidth="1"/>
    <col min="14842" max="14842" width="12" style="35" customWidth="1"/>
    <col min="14843" max="14843" width="4.7109375" style="35" customWidth="1"/>
    <col min="14844" max="14844" width="5.28515625" style="35" customWidth="1"/>
    <col min="14845" max="14845" width="0.140625" style="35" customWidth="1"/>
    <col min="14846" max="14846" width="1" style="35" customWidth="1"/>
    <col min="14847" max="14847" width="7" style="35" customWidth="1"/>
    <col min="14848" max="14848" width="0.85546875" style="35" customWidth="1"/>
    <col min="14849" max="14849" width="3.28515625" style="35" customWidth="1"/>
    <col min="14850" max="14850" width="10.28515625" style="35" customWidth="1"/>
    <col min="14851" max="14851" width="1" style="35" customWidth="1"/>
    <col min="14852" max="14852" width="0" style="35" hidden="1" customWidth="1"/>
    <col min="14853" max="14853" width="1.140625" style="35" customWidth="1"/>
    <col min="14854" max="15088" width="9.140625" style="35"/>
    <col min="15089" max="15089" width="1.28515625" style="35" customWidth="1"/>
    <col min="15090" max="15090" width="11.5703125" style="35" customWidth="1"/>
    <col min="15091" max="15091" width="14.28515625" style="35" customWidth="1"/>
    <col min="15092" max="15092" width="6.28515625" style="35" customWidth="1"/>
    <col min="15093" max="15093" width="4" style="35" customWidth="1"/>
    <col min="15094" max="15094" width="4.85546875" style="35" customWidth="1"/>
    <col min="15095" max="15095" width="5.28515625" style="35" customWidth="1"/>
    <col min="15096" max="15096" width="2" style="35" customWidth="1"/>
    <col min="15097" max="15097" width="12.140625" style="35" customWidth="1"/>
    <col min="15098" max="15098" width="12" style="35" customWidth="1"/>
    <col min="15099" max="15099" width="4.7109375" style="35" customWidth="1"/>
    <col min="15100" max="15100" width="5.28515625" style="35" customWidth="1"/>
    <col min="15101" max="15101" width="0.140625" style="35" customWidth="1"/>
    <col min="15102" max="15102" width="1" style="35" customWidth="1"/>
    <col min="15103" max="15103" width="7" style="35" customWidth="1"/>
    <col min="15104" max="15104" width="0.85546875" style="35" customWidth="1"/>
    <col min="15105" max="15105" width="3.28515625" style="35" customWidth="1"/>
    <col min="15106" max="15106" width="10.28515625" style="35" customWidth="1"/>
    <col min="15107" max="15107" width="1" style="35" customWidth="1"/>
    <col min="15108" max="15108" width="0" style="35" hidden="1" customWidth="1"/>
    <col min="15109" max="15109" width="1.140625" style="35" customWidth="1"/>
    <col min="15110" max="15344" width="9.140625" style="35"/>
    <col min="15345" max="15345" width="1.28515625" style="35" customWidth="1"/>
    <col min="15346" max="15346" width="11.5703125" style="35" customWidth="1"/>
    <col min="15347" max="15347" width="14.28515625" style="35" customWidth="1"/>
    <col min="15348" max="15348" width="6.28515625" style="35" customWidth="1"/>
    <col min="15349" max="15349" width="4" style="35" customWidth="1"/>
    <col min="15350" max="15350" width="4.85546875" style="35" customWidth="1"/>
    <col min="15351" max="15351" width="5.28515625" style="35" customWidth="1"/>
    <col min="15352" max="15352" width="2" style="35" customWidth="1"/>
    <col min="15353" max="15353" width="12.140625" style="35" customWidth="1"/>
    <col min="15354" max="15354" width="12" style="35" customWidth="1"/>
    <col min="15355" max="15355" width="4.7109375" style="35" customWidth="1"/>
    <col min="15356" max="15356" width="5.28515625" style="35" customWidth="1"/>
    <col min="15357" max="15357" width="0.140625" style="35" customWidth="1"/>
    <col min="15358" max="15358" width="1" style="35" customWidth="1"/>
    <col min="15359" max="15359" width="7" style="35" customWidth="1"/>
    <col min="15360" max="15360" width="0.85546875" style="35" customWidth="1"/>
    <col min="15361" max="15361" width="3.28515625" style="35" customWidth="1"/>
    <col min="15362" max="15362" width="10.28515625" style="35" customWidth="1"/>
    <col min="15363" max="15363" width="1" style="35" customWidth="1"/>
    <col min="15364" max="15364" width="0" style="35" hidden="1" customWidth="1"/>
    <col min="15365" max="15365" width="1.140625" style="35" customWidth="1"/>
    <col min="15366" max="15600" width="9.140625" style="35"/>
    <col min="15601" max="15601" width="1.28515625" style="35" customWidth="1"/>
    <col min="15602" max="15602" width="11.5703125" style="35" customWidth="1"/>
    <col min="15603" max="15603" width="14.28515625" style="35" customWidth="1"/>
    <col min="15604" max="15604" width="6.28515625" style="35" customWidth="1"/>
    <col min="15605" max="15605" width="4" style="35" customWidth="1"/>
    <col min="15606" max="15606" width="4.85546875" style="35" customWidth="1"/>
    <col min="15607" max="15607" width="5.28515625" style="35" customWidth="1"/>
    <col min="15608" max="15608" width="2" style="35" customWidth="1"/>
    <col min="15609" max="15609" width="12.140625" style="35" customWidth="1"/>
    <col min="15610" max="15610" width="12" style="35" customWidth="1"/>
    <col min="15611" max="15611" width="4.7109375" style="35" customWidth="1"/>
    <col min="15612" max="15612" width="5.28515625" style="35" customWidth="1"/>
    <col min="15613" max="15613" width="0.140625" style="35" customWidth="1"/>
    <col min="15614" max="15614" width="1" style="35" customWidth="1"/>
    <col min="15615" max="15615" width="7" style="35" customWidth="1"/>
    <col min="15616" max="15616" width="0.85546875" style="35" customWidth="1"/>
    <col min="15617" max="15617" width="3.28515625" style="35" customWidth="1"/>
    <col min="15618" max="15618" width="10.28515625" style="35" customWidth="1"/>
    <col min="15619" max="15619" width="1" style="35" customWidth="1"/>
    <col min="15620" max="15620" width="0" style="35" hidden="1" customWidth="1"/>
    <col min="15621" max="15621" width="1.140625" style="35" customWidth="1"/>
    <col min="15622" max="15856" width="9.140625" style="35"/>
    <col min="15857" max="15857" width="1.28515625" style="35" customWidth="1"/>
    <col min="15858" max="15858" width="11.5703125" style="35" customWidth="1"/>
    <col min="15859" max="15859" width="14.28515625" style="35" customWidth="1"/>
    <col min="15860" max="15860" width="6.28515625" style="35" customWidth="1"/>
    <col min="15861" max="15861" width="4" style="35" customWidth="1"/>
    <col min="15862" max="15862" width="4.85546875" style="35" customWidth="1"/>
    <col min="15863" max="15863" width="5.28515625" style="35" customWidth="1"/>
    <col min="15864" max="15864" width="2" style="35" customWidth="1"/>
    <col min="15865" max="15865" width="12.140625" style="35" customWidth="1"/>
    <col min="15866" max="15866" width="12" style="35" customWidth="1"/>
    <col min="15867" max="15867" width="4.7109375" style="35" customWidth="1"/>
    <col min="15868" max="15868" width="5.28515625" style="35" customWidth="1"/>
    <col min="15869" max="15869" width="0.140625" style="35" customWidth="1"/>
    <col min="15870" max="15870" width="1" style="35" customWidth="1"/>
    <col min="15871" max="15871" width="7" style="35" customWidth="1"/>
    <col min="15872" max="15872" width="0.85546875" style="35" customWidth="1"/>
    <col min="15873" max="15873" width="3.28515625" style="35" customWidth="1"/>
    <col min="15874" max="15874" width="10.28515625" style="35" customWidth="1"/>
    <col min="15875" max="15875" width="1" style="35" customWidth="1"/>
    <col min="15876" max="15876" width="0" style="35" hidden="1" customWidth="1"/>
    <col min="15877" max="15877" width="1.140625" style="35" customWidth="1"/>
    <col min="15878" max="16112" width="9.140625" style="35"/>
    <col min="16113" max="16113" width="1.28515625" style="35" customWidth="1"/>
    <col min="16114" max="16114" width="11.5703125" style="35" customWidth="1"/>
    <col min="16115" max="16115" width="14.28515625" style="35" customWidth="1"/>
    <col min="16116" max="16116" width="6.28515625" style="35" customWidth="1"/>
    <col min="16117" max="16117" width="4" style="35" customWidth="1"/>
    <col min="16118" max="16118" width="4.85546875" style="35" customWidth="1"/>
    <col min="16119" max="16119" width="5.28515625" style="35" customWidth="1"/>
    <col min="16120" max="16120" width="2" style="35" customWidth="1"/>
    <col min="16121" max="16121" width="12.140625" style="35" customWidth="1"/>
    <col min="16122" max="16122" width="12" style="35" customWidth="1"/>
    <col min="16123" max="16123" width="4.7109375" style="35" customWidth="1"/>
    <col min="16124" max="16124" width="5.28515625" style="35" customWidth="1"/>
    <col min="16125" max="16125" width="0.140625" style="35" customWidth="1"/>
    <col min="16126" max="16126" width="1" style="35" customWidth="1"/>
    <col min="16127" max="16127" width="7" style="35" customWidth="1"/>
    <col min="16128" max="16128" width="0.85546875" style="35" customWidth="1"/>
    <col min="16129" max="16129" width="3.28515625" style="35" customWidth="1"/>
    <col min="16130" max="16130" width="10.28515625" style="35" customWidth="1"/>
    <col min="16131" max="16131" width="1" style="35" customWidth="1"/>
    <col min="16132" max="16132" width="0" style="35" hidden="1" customWidth="1"/>
    <col min="16133" max="16133" width="1.140625" style="35" customWidth="1"/>
    <col min="16134" max="16384" width="9.140625" style="35"/>
  </cols>
  <sheetData>
    <row r="1" spans="1:7" ht="7.9" customHeight="1" x14ac:dyDescent="0.25"/>
    <row r="2" spans="1:7" ht="31.5" customHeight="1" x14ac:dyDescent="0.25">
      <c r="A2" s="136" t="s">
        <v>290</v>
      </c>
      <c r="B2" s="181"/>
      <c r="C2" s="181"/>
      <c r="D2" s="181"/>
      <c r="E2" s="181"/>
      <c r="F2" s="36"/>
      <c r="G2" s="36"/>
    </row>
    <row r="3" spans="1:7" ht="18" x14ac:dyDescent="0.25">
      <c r="A3" s="41"/>
      <c r="B3" s="41"/>
      <c r="C3" s="46"/>
      <c r="D3" s="46"/>
      <c r="E3" s="46"/>
      <c r="F3" s="32"/>
      <c r="G3" s="32"/>
    </row>
    <row r="4" spans="1:7" x14ac:dyDescent="0.25">
      <c r="A4" s="137" t="s">
        <v>20</v>
      </c>
      <c r="B4" s="182"/>
      <c r="C4" s="182"/>
      <c r="D4" s="182"/>
      <c r="E4" s="182"/>
      <c r="F4" s="37"/>
      <c r="G4" s="37"/>
    </row>
    <row r="5" spans="1:7" ht="15.75" x14ac:dyDescent="0.25">
      <c r="A5" s="42"/>
      <c r="B5" s="42"/>
      <c r="C5" s="47"/>
      <c r="D5" s="47"/>
      <c r="E5" s="47"/>
      <c r="F5" s="34"/>
      <c r="G5" s="34"/>
    </row>
    <row r="6" spans="1:7" ht="15.75" x14ac:dyDescent="0.25">
      <c r="A6" s="189" t="s">
        <v>273</v>
      </c>
      <c r="B6" s="190"/>
      <c r="C6" s="190"/>
      <c r="D6" s="190"/>
      <c r="E6" s="190"/>
      <c r="F6" s="33"/>
      <c r="G6" s="33"/>
    </row>
    <row r="7" spans="1:7" x14ac:dyDescent="0.25">
      <c r="D7" s="176"/>
      <c r="E7" s="176"/>
    </row>
    <row r="8" spans="1:7" ht="11.1" customHeight="1" x14ac:dyDescent="0.25"/>
    <row r="9" spans="1:7" ht="18" customHeight="1" x14ac:dyDescent="0.25"/>
    <row r="10" spans="1:7" ht="53.25" customHeight="1" x14ac:dyDescent="0.25">
      <c r="A10" s="191" t="s">
        <v>269</v>
      </c>
      <c r="B10" s="192"/>
      <c r="C10" s="115" t="s">
        <v>291</v>
      </c>
      <c r="D10" s="102" t="s">
        <v>292</v>
      </c>
      <c r="E10" s="115" t="s">
        <v>295</v>
      </c>
    </row>
    <row r="11" spans="1:7" ht="15" customHeight="1" x14ac:dyDescent="0.25">
      <c r="A11" s="103" t="s">
        <v>70</v>
      </c>
      <c r="B11" s="103" t="s">
        <v>71</v>
      </c>
      <c r="C11" s="115" t="s">
        <v>72</v>
      </c>
      <c r="D11" s="115" t="s">
        <v>73</v>
      </c>
      <c r="E11" s="115" t="s">
        <v>272</v>
      </c>
    </row>
    <row r="12" spans="1:7" ht="31.9" customHeight="1" x14ac:dyDescent="0.25">
      <c r="A12" s="43"/>
      <c r="B12" s="43" t="s">
        <v>64</v>
      </c>
      <c r="C12" s="48">
        <f t="shared" ref="C12:D14" si="0">C13</f>
        <v>1999480</v>
      </c>
      <c r="D12" s="48">
        <f t="shared" si="0"/>
        <v>893523.84</v>
      </c>
      <c r="E12" s="48">
        <f>D12/C12*100</f>
        <v>44.687810830816012</v>
      </c>
    </row>
    <row r="13" spans="1:7" ht="31.9" customHeight="1" x14ac:dyDescent="0.25">
      <c r="A13" s="43" t="s">
        <v>254</v>
      </c>
      <c r="B13" s="43" t="s">
        <v>255</v>
      </c>
      <c r="C13" s="48">
        <f t="shared" si="0"/>
        <v>1999480</v>
      </c>
      <c r="D13" s="48">
        <f t="shared" si="0"/>
        <v>893523.84</v>
      </c>
      <c r="E13" s="48">
        <f t="shared" ref="E13:E63" si="1">D13/C13*100</f>
        <v>44.687810830816012</v>
      </c>
    </row>
    <row r="14" spans="1:7" ht="31.9" customHeight="1" x14ac:dyDescent="0.25">
      <c r="A14" s="43" t="s">
        <v>256</v>
      </c>
      <c r="B14" s="43" t="s">
        <v>257</v>
      </c>
      <c r="C14" s="48">
        <f t="shared" si="0"/>
        <v>1999480</v>
      </c>
      <c r="D14" s="48">
        <f t="shared" si="0"/>
        <v>893523.84</v>
      </c>
      <c r="E14" s="48">
        <f t="shared" si="1"/>
        <v>44.687810830816012</v>
      </c>
    </row>
    <row r="15" spans="1:7" ht="35.450000000000003" customHeight="1" x14ac:dyDescent="0.25">
      <c r="A15" s="43" t="s">
        <v>258</v>
      </c>
      <c r="B15" s="43" t="s">
        <v>62</v>
      </c>
      <c r="C15" s="48">
        <f>C16+C24+C30+C37+C45+C54+C58</f>
        <v>1999480</v>
      </c>
      <c r="D15" s="48">
        <f>D16+D24+D30+D37+D45+D54+D58</f>
        <v>893523.84</v>
      </c>
      <c r="E15" s="48">
        <f t="shared" si="1"/>
        <v>44.687810830816012</v>
      </c>
    </row>
    <row r="16" spans="1:7" ht="33.75" customHeight="1" x14ac:dyDescent="0.25">
      <c r="A16" s="116" t="s">
        <v>40</v>
      </c>
      <c r="B16" s="117" t="s">
        <v>41</v>
      </c>
      <c r="C16" s="118">
        <f>C17+C22</f>
        <v>344840</v>
      </c>
      <c r="D16" s="118">
        <f>D17+D22</f>
        <v>100197.78</v>
      </c>
      <c r="E16" s="118">
        <f t="shared" si="1"/>
        <v>29.056310172833776</v>
      </c>
    </row>
    <row r="17" spans="1:5" s="38" customFormat="1" ht="28.15" customHeight="1" x14ac:dyDescent="0.25">
      <c r="A17" s="39" t="s">
        <v>115</v>
      </c>
      <c r="B17" s="44" t="s">
        <v>14</v>
      </c>
      <c r="C17" s="49">
        <v>343440</v>
      </c>
      <c r="D17" s="49">
        <f>D18+D19+D20+D21</f>
        <v>100197.78</v>
      </c>
      <c r="E17" s="49">
        <f t="shared" si="1"/>
        <v>29.17475541579315</v>
      </c>
    </row>
    <row r="18" spans="1:5" ht="28.15" customHeight="1" x14ac:dyDescent="0.25">
      <c r="A18" s="39" t="s">
        <v>116</v>
      </c>
      <c r="B18" s="44" t="s">
        <v>15</v>
      </c>
      <c r="C18" s="49">
        <v>217200</v>
      </c>
      <c r="D18" s="49">
        <v>87778.06</v>
      </c>
      <c r="E18" s="49">
        <v>45.158423645320198</v>
      </c>
    </row>
    <row r="19" spans="1:5" ht="28.15" customHeight="1" x14ac:dyDescent="0.25">
      <c r="A19" s="39" t="s">
        <v>134</v>
      </c>
      <c r="B19" s="44" t="s">
        <v>22</v>
      </c>
      <c r="C19" s="49">
        <v>92340</v>
      </c>
      <c r="D19" s="49">
        <v>12079.72</v>
      </c>
      <c r="E19" s="49">
        <v>45.158423645320198</v>
      </c>
    </row>
    <row r="20" spans="1:5" s="38" customFormat="1" ht="39" customHeight="1" x14ac:dyDescent="0.25">
      <c r="A20" s="39" t="s">
        <v>203</v>
      </c>
      <c r="B20" s="44" t="s">
        <v>38</v>
      </c>
      <c r="C20" s="49">
        <v>33700</v>
      </c>
      <c r="D20" s="49">
        <v>340</v>
      </c>
      <c r="E20" s="49">
        <v>45.158423645320198</v>
      </c>
    </row>
    <row r="21" spans="1:5" ht="28.15" customHeight="1" x14ac:dyDescent="0.25">
      <c r="A21" s="39" t="s">
        <v>210</v>
      </c>
      <c r="B21" s="44" t="s">
        <v>68</v>
      </c>
      <c r="C21" s="49">
        <v>200</v>
      </c>
      <c r="D21" s="49">
        <v>0</v>
      </c>
      <c r="E21" s="49">
        <f t="shared" si="1"/>
        <v>0</v>
      </c>
    </row>
    <row r="22" spans="1:5" ht="28.15" customHeight="1" x14ac:dyDescent="0.25">
      <c r="A22" s="39" t="s">
        <v>214</v>
      </c>
      <c r="B22" s="44" t="s">
        <v>16</v>
      </c>
      <c r="C22" s="49">
        <v>1400</v>
      </c>
      <c r="D22" s="49">
        <f>D23</f>
        <v>0</v>
      </c>
      <c r="E22" s="49">
        <f t="shared" si="1"/>
        <v>0</v>
      </c>
    </row>
    <row r="23" spans="1:5" s="38" customFormat="1" ht="28.15" customHeight="1" x14ac:dyDescent="0.25">
      <c r="A23" s="39" t="s">
        <v>215</v>
      </c>
      <c r="B23" s="44" t="s">
        <v>32</v>
      </c>
      <c r="C23" s="49">
        <v>1400</v>
      </c>
      <c r="D23" s="49">
        <v>0</v>
      </c>
      <c r="E23" s="49">
        <f t="shared" si="1"/>
        <v>0</v>
      </c>
    </row>
    <row r="24" spans="1:5" ht="36.75" customHeight="1" x14ac:dyDescent="0.25">
      <c r="A24" s="116" t="s">
        <v>42</v>
      </c>
      <c r="B24" s="117" t="s">
        <v>43</v>
      </c>
      <c r="C24" s="118">
        <f>C25+C28</f>
        <v>86300</v>
      </c>
      <c r="D24" s="118">
        <f>D25+D28</f>
        <v>50829.4</v>
      </c>
      <c r="E24" s="118">
        <f t="shared" si="1"/>
        <v>58.898493626882967</v>
      </c>
    </row>
    <row r="25" spans="1:5" ht="28.15" customHeight="1" x14ac:dyDescent="0.25">
      <c r="A25" s="39" t="s">
        <v>115</v>
      </c>
      <c r="B25" s="44" t="s">
        <v>14</v>
      </c>
      <c r="C25" s="49">
        <v>76500</v>
      </c>
      <c r="D25" s="49">
        <f>D26+D27</f>
        <v>50829.4</v>
      </c>
      <c r="E25" s="49">
        <f t="shared" si="1"/>
        <v>66.443660130718953</v>
      </c>
    </row>
    <row r="26" spans="1:5" ht="28.15" customHeight="1" x14ac:dyDescent="0.25">
      <c r="A26" s="39" t="s">
        <v>134</v>
      </c>
      <c r="B26" s="44" t="s">
        <v>22</v>
      </c>
      <c r="C26" s="49">
        <v>75700</v>
      </c>
      <c r="D26" s="49">
        <v>50511.4</v>
      </c>
      <c r="E26" s="49">
        <f t="shared" si="1"/>
        <v>66.725759577278737</v>
      </c>
    </row>
    <row r="27" spans="1:5" s="38" customFormat="1" ht="28.15" customHeight="1" x14ac:dyDescent="0.25">
      <c r="A27" s="39" t="s">
        <v>194</v>
      </c>
      <c r="B27" s="44" t="s">
        <v>37</v>
      </c>
      <c r="C27" s="49">
        <v>800</v>
      </c>
      <c r="D27" s="49">
        <v>318</v>
      </c>
      <c r="E27" s="49">
        <f t="shared" si="1"/>
        <v>39.75</v>
      </c>
    </row>
    <row r="28" spans="1:5" s="38" customFormat="1" ht="28.15" customHeight="1" x14ac:dyDescent="0.25">
      <c r="A28" s="39" t="s">
        <v>214</v>
      </c>
      <c r="B28" s="44" t="s">
        <v>16</v>
      </c>
      <c r="C28" s="49">
        <v>9800</v>
      </c>
      <c r="D28" s="49">
        <f>D29</f>
        <v>0</v>
      </c>
      <c r="E28" s="49">
        <f>D28/C28*100</f>
        <v>0</v>
      </c>
    </row>
    <row r="29" spans="1:5" ht="28.15" customHeight="1" x14ac:dyDescent="0.25">
      <c r="A29" s="39" t="s">
        <v>215</v>
      </c>
      <c r="B29" s="44" t="s">
        <v>32</v>
      </c>
      <c r="C29" s="49">
        <v>9800</v>
      </c>
      <c r="D29" s="49">
        <v>0</v>
      </c>
      <c r="E29" s="49">
        <f t="shared" si="1"/>
        <v>0</v>
      </c>
    </row>
    <row r="30" spans="1:5" ht="32.25" customHeight="1" x14ac:dyDescent="0.25">
      <c r="A30" s="116" t="s">
        <v>44</v>
      </c>
      <c r="B30" s="117" t="s">
        <v>45</v>
      </c>
      <c r="C30" s="118">
        <f>C31+C35</f>
        <v>29000</v>
      </c>
      <c r="D30" s="118">
        <f>D31+D35</f>
        <v>12730.47</v>
      </c>
      <c r="E30" s="118">
        <f t="shared" si="1"/>
        <v>43.898172413793105</v>
      </c>
    </row>
    <row r="31" spans="1:5" ht="28.15" customHeight="1" x14ac:dyDescent="0.25">
      <c r="A31" s="39" t="s">
        <v>115</v>
      </c>
      <c r="B31" s="44" t="s">
        <v>14</v>
      </c>
      <c r="C31" s="49">
        <v>20300</v>
      </c>
      <c r="D31" s="49">
        <f>D32+D33+D34</f>
        <v>9167.16</v>
      </c>
      <c r="E31" s="49">
        <f t="shared" si="1"/>
        <v>45.158423645320198</v>
      </c>
    </row>
    <row r="32" spans="1:5" ht="28.15" customHeight="1" x14ac:dyDescent="0.25">
      <c r="A32" s="39" t="s">
        <v>116</v>
      </c>
      <c r="B32" s="44" t="s">
        <v>15</v>
      </c>
      <c r="C32" s="49">
        <v>0</v>
      </c>
      <c r="D32" s="49">
        <v>0</v>
      </c>
      <c r="E32" s="49">
        <v>0</v>
      </c>
    </row>
    <row r="33" spans="1:5" ht="28.15" customHeight="1" x14ac:dyDescent="0.25">
      <c r="A33" s="39" t="s">
        <v>134</v>
      </c>
      <c r="B33" s="44" t="s">
        <v>22</v>
      </c>
      <c r="C33" s="49">
        <v>19600</v>
      </c>
      <c r="D33" s="49">
        <v>8739.11</v>
      </c>
      <c r="E33" s="49">
        <f t="shared" si="1"/>
        <v>44.587295918367346</v>
      </c>
    </row>
    <row r="34" spans="1:5" ht="28.15" customHeight="1" x14ac:dyDescent="0.25">
      <c r="A34" s="39" t="s">
        <v>194</v>
      </c>
      <c r="B34" s="44" t="s">
        <v>37</v>
      </c>
      <c r="C34" s="49">
        <v>700</v>
      </c>
      <c r="D34" s="49">
        <v>428.05</v>
      </c>
      <c r="E34" s="49">
        <f t="shared" si="1"/>
        <v>61.150000000000006</v>
      </c>
    </row>
    <row r="35" spans="1:5" ht="28.15" customHeight="1" x14ac:dyDescent="0.25">
      <c r="A35" s="39" t="s">
        <v>214</v>
      </c>
      <c r="B35" s="44" t="s">
        <v>16</v>
      </c>
      <c r="C35" s="49">
        <v>8700</v>
      </c>
      <c r="D35" s="49">
        <f>D36</f>
        <v>3563.31</v>
      </c>
      <c r="E35" s="49">
        <f t="shared" si="1"/>
        <v>40.957586206896551</v>
      </c>
    </row>
    <row r="36" spans="1:5" ht="28.15" customHeight="1" x14ac:dyDescent="0.25">
      <c r="A36" s="39" t="s">
        <v>215</v>
      </c>
      <c r="B36" s="44" t="s">
        <v>32</v>
      </c>
      <c r="C36" s="49">
        <v>8700</v>
      </c>
      <c r="D36" s="49">
        <v>3563.31</v>
      </c>
      <c r="E36" s="49">
        <f t="shared" si="1"/>
        <v>40.957586206896551</v>
      </c>
    </row>
    <row r="37" spans="1:5" ht="36.75" customHeight="1" x14ac:dyDescent="0.25">
      <c r="A37" s="116" t="s">
        <v>46</v>
      </c>
      <c r="B37" s="117" t="s">
        <v>47</v>
      </c>
      <c r="C37" s="118">
        <f>C38+C43</f>
        <v>65000</v>
      </c>
      <c r="D37" s="118">
        <f>D38</f>
        <v>21404.18</v>
      </c>
      <c r="E37" s="118">
        <f t="shared" si="1"/>
        <v>32.929507692307695</v>
      </c>
    </row>
    <row r="38" spans="1:5" ht="28.15" customHeight="1" x14ac:dyDescent="0.25">
      <c r="A38" s="39" t="s">
        <v>115</v>
      </c>
      <c r="B38" s="44" t="s">
        <v>14</v>
      </c>
      <c r="C38" s="49">
        <v>62000</v>
      </c>
      <c r="D38" s="49">
        <f>D39+D40+D41+D42</f>
        <v>21404.18</v>
      </c>
      <c r="E38" s="49">
        <f t="shared" si="1"/>
        <v>34.522870967741937</v>
      </c>
    </row>
    <row r="39" spans="1:5" ht="28.15" customHeight="1" x14ac:dyDescent="0.25">
      <c r="A39" s="39" t="s">
        <v>116</v>
      </c>
      <c r="B39" s="44" t="s">
        <v>15</v>
      </c>
      <c r="C39" s="49">
        <v>23300</v>
      </c>
      <c r="D39" s="49">
        <v>12011.48</v>
      </c>
      <c r="E39" s="49">
        <f t="shared" si="1"/>
        <v>51.551416309012879</v>
      </c>
    </row>
    <row r="40" spans="1:5" ht="28.15" customHeight="1" x14ac:dyDescent="0.25">
      <c r="A40" s="39" t="s">
        <v>134</v>
      </c>
      <c r="B40" s="105" t="s">
        <v>22</v>
      </c>
      <c r="C40" s="49">
        <v>35200</v>
      </c>
      <c r="D40" s="49">
        <v>8944.67</v>
      </c>
      <c r="E40" s="49">
        <f t="shared" ref="E40" si="2">D40/C40*100</f>
        <v>25.410994318181817</v>
      </c>
    </row>
    <row r="41" spans="1:5" ht="28.15" customHeight="1" x14ac:dyDescent="0.25">
      <c r="A41" s="39" t="s">
        <v>194</v>
      </c>
      <c r="B41" s="44" t="s">
        <v>37</v>
      </c>
      <c r="C41" s="49">
        <v>500</v>
      </c>
      <c r="D41" s="49">
        <v>288.75</v>
      </c>
      <c r="E41" s="49">
        <f t="shared" si="1"/>
        <v>57.75</v>
      </c>
    </row>
    <row r="42" spans="1:5" ht="42.6" customHeight="1" x14ac:dyDescent="0.25">
      <c r="A42" s="39" t="s">
        <v>203</v>
      </c>
      <c r="B42" s="44" t="s">
        <v>38</v>
      </c>
      <c r="C42" s="49">
        <v>3000</v>
      </c>
      <c r="D42" s="49">
        <v>159.28</v>
      </c>
      <c r="E42" s="49">
        <f t="shared" si="1"/>
        <v>5.309333333333333</v>
      </c>
    </row>
    <row r="43" spans="1:5" s="120" customFormat="1" ht="35.1" customHeight="1" x14ac:dyDescent="0.25">
      <c r="A43" s="127" t="s">
        <v>214</v>
      </c>
      <c r="B43" s="128" t="s">
        <v>16</v>
      </c>
      <c r="C43" s="49">
        <v>3000</v>
      </c>
      <c r="D43" s="49">
        <f>D44</f>
        <v>0</v>
      </c>
      <c r="E43" s="49">
        <f t="shared" si="1"/>
        <v>0</v>
      </c>
    </row>
    <row r="44" spans="1:5" s="120" customFormat="1" ht="35.1" customHeight="1" x14ac:dyDescent="0.25">
      <c r="A44" s="127" t="s">
        <v>215</v>
      </c>
      <c r="B44" s="128" t="s">
        <v>32</v>
      </c>
      <c r="C44" s="123">
        <v>3000</v>
      </c>
      <c r="D44" s="49">
        <v>0</v>
      </c>
      <c r="E44" s="49">
        <f t="shared" si="1"/>
        <v>0</v>
      </c>
    </row>
    <row r="45" spans="1:5" s="38" customFormat="1" ht="36.75" customHeight="1" x14ac:dyDescent="0.25">
      <c r="A45" s="116" t="s">
        <v>48</v>
      </c>
      <c r="B45" s="117" t="s">
        <v>49</v>
      </c>
      <c r="C45" s="118">
        <f>C46+C52</f>
        <v>1433100</v>
      </c>
      <c r="D45" s="118">
        <f>D46+D52</f>
        <v>691547.78</v>
      </c>
      <c r="E45" s="118">
        <f t="shared" si="1"/>
        <v>48.255375061056455</v>
      </c>
    </row>
    <row r="46" spans="1:5" ht="28.15" customHeight="1" x14ac:dyDescent="0.25">
      <c r="A46" s="39" t="s">
        <v>115</v>
      </c>
      <c r="B46" s="44" t="s">
        <v>14</v>
      </c>
      <c r="C46" s="49">
        <v>1422100</v>
      </c>
      <c r="D46" s="49">
        <f>D47+D48+D49+D50+D51</f>
        <v>691547.78</v>
      </c>
      <c r="E46" s="49">
        <f t="shared" si="1"/>
        <v>48.628632304338652</v>
      </c>
    </row>
    <row r="47" spans="1:5" ht="28.15" customHeight="1" x14ac:dyDescent="0.25">
      <c r="A47" s="39" t="s">
        <v>116</v>
      </c>
      <c r="B47" s="44" t="s">
        <v>15</v>
      </c>
      <c r="C47" s="49">
        <v>1283100</v>
      </c>
      <c r="D47" s="49">
        <v>630557.26</v>
      </c>
      <c r="E47" s="49">
        <f t="shared" si="1"/>
        <v>49.14326708752241</v>
      </c>
    </row>
    <row r="48" spans="1:5" ht="28.15" customHeight="1" x14ac:dyDescent="0.25">
      <c r="A48" s="39" t="s">
        <v>134</v>
      </c>
      <c r="B48" s="44" t="s">
        <v>22</v>
      </c>
      <c r="C48" s="49">
        <v>118200</v>
      </c>
      <c r="D48" s="49">
        <v>60990.52</v>
      </c>
      <c r="E48" s="49">
        <f t="shared" si="1"/>
        <v>51.599424703891707</v>
      </c>
    </row>
    <row r="49" spans="1:5" ht="28.15" customHeight="1" x14ac:dyDescent="0.25">
      <c r="A49" s="39" t="s">
        <v>194</v>
      </c>
      <c r="B49" s="44" t="s">
        <v>37</v>
      </c>
      <c r="C49" s="49">
        <v>0</v>
      </c>
      <c r="D49" s="49">
        <v>0</v>
      </c>
      <c r="E49" s="49">
        <v>0</v>
      </c>
    </row>
    <row r="50" spans="1:5" ht="40.15" customHeight="1" x14ac:dyDescent="0.25">
      <c r="A50" s="39" t="s">
        <v>203</v>
      </c>
      <c r="B50" s="44" t="s">
        <v>38</v>
      </c>
      <c r="C50" s="49">
        <v>20000</v>
      </c>
      <c r="D50" s="49">
        <v>0</v>
      </c>
      <c r="E50" s="49">
        <f t="shared" si="1"/>
        <v>0</v>
      </c>
    </row>
    <row r="51" spans="1:5" ht="28.15" customHeight="1" x14ac:dyDescent="0.25">
      <c r="A51" s="39" t="s">
        <v>210</v>
      </c>
      <c r="B51" s="44" t="s">
        <v>68</v>
      </c>
      <c r="C51" s="49">
        <v>800</v>
      </c>
      <c r="D51" s="49">
        <v>0</v>
      </c>
      <c r="E51" s="49">
        <v>0</v>
      </c>
    </row>
    <row r="52" spans="1:5" ht="28.15" customHeight="1" x14ac:dyDescent="0.25">
      <c r="A52" s="39" t="s">
        <v>214</v>
      </c>
      <c r="B52" s="44" t="s">
        <v>16</v>
      </c>
      <c r="C52" s="49">
        <v>11000</v>
      </c>
      <c r="D52" s="49">
        <f>D53</f>
        <v>0</v>
      </c>
      <c r="E52" s="49">
        <f t="shared" si="1"/>
        <v>0</v>
      </c>
    </row>
    <row r="53" spans="1:5" ht="28.15" customHeight="1" x14ac:dyDescent="0.25">
      <c r="A53" s="39" t="s">
        <v>215</v>
      </c>
      <c r="B53" s="44" t="s">
        <v>32</v>
      </c>
      <c r="C53" s="49">
        <v>11000</v>
      </c>
      <c r="D53" s="49">
        <v>0</v>
      </c>
      <c r="E53" s="49">
        <f t="shared" si="1"/>
        <v>0</v>
      </c>
    </row>
    <row r="54" spans="1:5" s="38" customFormat="1" ht="36.75" customHeight="1" x14ac:dyDescent="0.25">
      <c r="A54" s="116" t="s">
        <v>59</v>
      </c>
      <c r="B54" s="117" t="s">
        <v>298</v>
      </c>
      <c r="C54" s="118">
        <f>C55</f>
        <v>33240</v>
      </c>
      <c r="D54" s="118">
        <f>D55</f>
        <v>16814.23</v>
      </c>
      <c r="E54" s="118">
        <f t="shared" si="1"/>
        <v>50.584326113116731</v>
      </c>
    </row>
    <row r="55" spans="1:5" ht="28.15" customHeight="1" x14ac:dyDescent="0.25">
      <c r="A55" s="39" t="s">
        <v>115</v>
      </c>
      <c r="B55" s="44" t="s">
        <v>14</v>
      </c>
      <c r="C55" s="49">
        <v>33240</v>
      </c>
      <c r="D55" s="49">
        <f>D56+D57</f>
        <v>16814.23</v>
      </c>
      <c r="E55" s="49">
        <f t="shared" si="1"/>
        <v>50.584326113116731</v>
      </c>
    </row>
    <row r="56" spans="1:5" ht="28.15" customHeight="1" x14ac:dyDescent="0.25">
      <c r="A56" s="39" t="s">
        <v>116</v>
      </c>
      <c r="B56" s="44" t="s">
        <v>15</v>
      </c>
      <c r="C56" s="49">
        <v>31100</v>
      </c>
      <c r="D56" s="49">
        <v>16312.38</v>
      </c>
      <c r="E56" s="49">
        <f t="shared" si="1"/>
        <v>52.451382636655943</v>
      </c>
    </row>
    <row r="57" spans="1:5" ht="28.15" customHeight="1" x14ac:dyDescent="0.25">
      <c r="A57" s="39" t="s">
        <v>134</v>
      </c>
      <c r="B57" s="44" t="s">
        <v>22</v>
      </c>
      <c r="C57" s="49">
        <v>2140</v>
      </c>
      <c r="D57" s="49">
        <v>501.85</v>
      </c>
      <c r="E57" s="49">
        <f t="shared" si="1"/>
        <v>23.450934579439252</v>
      </c>
    </row>
    <row r="58" spans="1:5" s="38" customFormat="1" ht="36.75" customHeight="1" x14ac:dyDescent="0.25">
      <c r="A58" s="116" t="s">
        <v>50</v>
      </c>
      <c r="B58" s="117" t="s">
        <v>51</v>
      </c>
      <c r="C58" s="118">
        <f>C59+C62</f>
        <v>8000</v>
      </c>
      <c r="D58" s="118">
        <f>D59+D62</f>
        <v>0</v>
      </c>
      <c r="E58" s="118">
        <f t="shared" si="1"/>
        <v>0</v>
      </c>
    </row>
    <row r="59" spans="1:5" ht="28.15" customHeight="1" x14ac:dyDescent="0.25">
      <c r="A59" s="39" t="s">
        <v>115</v>
      </c>
      <c r="B59" s="44" t="s">
        <v>14</v>
      </c>
      <c r="C59" s="49">
        <v>4000</v>
      </c>
      <c r="D59" s="49">
        <f>D60+D61</f>
        <v>0</v>
      </c>
      <c r="E59" s="49">
        <f t="shared" si="1"/>
        <v>0</v>
      </c>
    </row>
    <row r="60" spans="1:5" ht="28.15" customHeight="1" x14ac:dyDescent="0.25">
      <c r="A60" s="39" t="s">
        <v>134</v>
      </c>
      <c r="B60" s="44" t="s">
        <v>22</v>
      </c>
      <c r="C60" s="49">
        <v>2000</v>
      </c>
      <c r="D60" s="49">
        <v>0</v>
      </c>
      <c r="E60" s="49">
        <f t="shared" si="1"/>
        <v>0</v>
      </c>
    </row>
    <row r="61" spans="1:5" ht="40.15" customHeight="1" x14ac:dyDescent="0.25">
      <c r="A61" s="39" t="s">
        <v>203</v>
      </c>
      <c r="B61" s="44" t="s">
        <v>38</v>
      </c>
      <c r="C61" s="49">
        <v>2000</v>
      </c>
      <c r="D61" s="49">
        <v>0</v>
      </c>
      <c r="E61" s="49">
        <f t="shared" si="1"/>
        <v>0</v>
      </c>
    </row>
    <row r="62" spans="1:5" ht="28.15" customHeight="1" x14ac:dyDescent="0.25">
      <c r="A62" s="39" t="s">
        <v>214</v>
      </c>
      <c r="B62" s="44" t="s">
        <v>16</v>
      </c>
      <c r="C62" s="49">
        <v>4000</v>
      </c>
      <c r="D62" s="49">
        <f>D63</f>
        <v>0</v>
      </c>
      <c r="E62" s="49">
        <f t="shared" si="1"/>
        <v>0</v>
      </c>
    </row>
    <row r="63" spans="1:5" ht="28.15" customHeight="1" x14ac:dyDescent="0.25">
      <c r="A63" s="39" t="s">
        <v>215</v>
      </c>
      <c r="B63" s="44" t="s">
        <v>32</v>
      </c>
      <c r="C63" s="49">
        <v>4000</v>
      </c>
      <c r="D63" s="49">
        <v>0</v>
      </c>
      <c r="E63" s="49">
        <f t="shared" si="1"/>
        <v>0</v>
      </c>
    </row>
  </sheetData>
  <mergeCells count="5">
    <mergeCell ref="A2:E2"/>
    <mergeCell ref="A4:E4"/>
    <mergeCell ref="A6:E6"/>
    <mergeCell ref="D7:E7"/>
    <mergeCell ref="A10:B10"/>
  </mergeCells>
  <pageMargins left="0.7" right="0.7" top="0.75" bottom="0.75" header="0.3" footer="0.3"/>
  <pageSetup paperSize="9" scale="89" fitToHeight="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51"/>
  <sheetViews>
    <sheetView workbookViewId="0">
      <selection activeCell="C140" sqref="C140"/>
    </sheetView>
  </sheetViews>
  <sheetFormatPr defaultRowHeight="15" x14ac:dyDescent="0.25"/>
  <cols>
    <col min="1" max="1" width="29.7109375" style="40" customWidth="1"/>
    <col min="2" max="2" width="58.7109375" style="40" customWidth="1"/>
    <col min="3" max="4" width="20.7109375" style="45" customWidth="1"/>
    <col min="5" max="5" width="15.5703125" style="45" customWidth="1"/>
    <col min="6" max="240" width="9.140625" style="35"/>
    <col min="241" max="241" width="1.28515625" style="35" customWidth="1"/>
    <col min="242" max="242" width="11.5703125" style="35" customWidth="1"/>
    <col min="243" max="243" width="14.28515625" style="35" customWidth="1"/>
    <col min="244" max="244" width="6.28515625" style="35" customWidth="1"/>
    <col min="245" max="245" width="4" style="35" customWidth="1"/>
    <col min="246" max="246" width="4.85546875" style="35" customWidth="1"/>
    <col min="247" max="247" width="5.28515625" style="35" customWidth="1"/>
    <col min="248" max="248" width="2" style="35" customWidth="1"/>
    <col min="249" max="249" width="12.140625" style="35" customWidth="1"/>
    <col min="250" max="250" width="12" style="35" customWidth="1"/>
    <col min="251" max="251" width="4.7109375" style="35" customWidth="1"/>
    <col min="252" max="252" width="5.28515625" style="35" customWidth="1"/>
    <col min="253" max="253" width="0.140625" style="35" customWidth="1"/>
    <col min="254" max="254" width="1" style="35" customWidth="1"/>
    <col min="255" max="255" width="7" style="35" customWidth="1"/>
    <col min="256" max="256" width="0.85546875" style="35" customWidth="1"/>
    <col min="257" max="257" width="3.28515625" style="35" customWidth="1"/>
    <col min="258" max="258" width="10.28515625" style="35" customWidth="1"/>
    <col min="259" max="259" width="1" style="35" customWidth="1"/>
    <col min="260" max="260" width="0" style="35" hidden="1" customWidth="1"/>
    <col min="261" max="261" width="1.140625" style="35" customWidth="1"/>
    <col min="262" max="496" width="9.140625" style="35"/>
    <col min="497" max="497" width="1.28515625" style="35" customWidth="1"/>
    <col min="498" max="498" width="11.5703125" style="35" customWidth="1"/>
    <col min="499" max="499" width="14.28515625" style="35" customWidth="1"/>
    <col min="500" max="500" width="6.28515625" style="35" customWidth="1"/>
    <col min="501" max="501" width="4" style="35" customWidth="1"/>
    <col min="502" max="502" width="4.85546875" style="35" customWidth="1"/>
    <col min="503" max="503" width="5.28515625" style="35" customWidth="1"/>
    <col min="504" max="504" width="2" style="35" customWidth="1"/>
    <col min="505" max="505" width="12.140625" style="35" customWidth="1"/>
    <col min="506" max="506" width="12" style="35" customWidth="1"/>
    <col min="507" max="507" width="4.7109375" style="35" customWidth="1"/>
    <col min="508" max="508" width="5.28515625" style="35" customWidth="1"/>
    <col min="509" max="509" width="0.140625" style="35" customWidth="1"/>
    <col min="510" max="510" width="1" style="35" customWidth="1"/>
    <col min="511" max="511" width="7" style="35" customWidth="1"/>
    <col min="512" max="512" width="0.85546875" style="35" customWidth="1"/>
    <col min="513" max="513" width="3.28515625" style="35" customWidth="1"/>
    <col min="514" max="514" width="10.28515625" style="35" customWidth="1"/>
    <col min="515" max="515" width="1" style="35" customWidth="1"/>
    <col min="516" max="516" width="0" style="35" hidden="1" customWidth="1"/>
    <col min="517" max="517" width="1.140625" style="35" customWidth="1"/>
    <col min="518" max="752" width="9.140625" style="35"/>
    <col min="753" max="753" width="1.28515625" style="35" customWidth="1"/>
    <col min="754" max="754" width="11.5703125" style="35" customWidth="1"/>
    <col min="755" max="755" width="14.28515625" style="35" customWidth="1"/>
    <col min="756" max="756" width="6.28515625" style="35" customWidth="1"/>
    <col min="757" max="757" width="4" style="35" customWidth="1"/>
    <col min="758" max="758" width="4.85546875" style="35" customWidth="1"/>
    <col min="759" max="759" width="5.28515625" style="35" customWidth="1"/>
    <col min="760" max="760" width="2" style="35" customWidth="1"/>
    <col min="761" max="761" width="12.140625" style="35" customWidth="1"/>
    <col min="762" max="762" width="12" style="35" customWidth="1"/>
    <col min="763" max="763" width="4.7109375" style="35" customWidth="1"/>
    <col min="764" max="764" width="5.28515625" style="35" customWidth="1"/>
    <col min="765" max="765" width="0.140625" style="35" customWidth="1"/>
    <col min="766" max="766" width="1" style="35" customWidth="1"/>
    <col min="767" max="767" width="7" style="35" customWidth="1"/>
    <col min="768" max="768" width="0.85546875" style="35" customWidth="1"/>
    <col min="769" max="769" width="3.28515625" style="35" customWidth="1"/>
    <col min="770" max="770" width="10.28515625" style="35" customWidth="1"/>
    <col min="771" max="771" width="1" style="35" customWidth="1"/>
    <col min="772" max="772" width="0" style="35" hidden="1" customWidth="1"/>
    <col min="773" max="773" width="1.140625" style="35" customWidth="1"/>
    <col min="774" max="1008" width="9.140625" style="35"/>
    <col min="1009" max="1009" width="1.28515625" style="35" customWidth="1"/>
    <col min="1010" max="1010" width="11.5703125" style="35" customWidth="1"/>
    <col min="1011" max="1011" width="14.28515625" style="35" customWidth="1"/>
    <col min="1012" max="1012" width="6.28515625" style="35" customWidth="1"/>
    <col min="1013" max="1013" width="4" style="35" customWidth="1"/>
    <col min="1014" max="1014" width="4.85546875" style="35" customWidth="1"/>
    <col min="1015" max="1015" width="5.28515625" style="35" customWidth="1"/>
    <col min="1016" max="1016" width="2" style="35" customWidth="1"/>
    <col min="1017" max="1017" width="12.140625" style="35" customWidth="1"/>
    <col min="1018" max="1018" width="12" style="35" customWidth="1"/>
    <col min="1019" max="1019" width="4.7109375" style="35" customWidth="1"/>
    <col min="1020" max="1020" width="5.28515625" style="35" customWidth="1"/>
    <col min="1021" max="1021" width="0.140625" style="35" customWidth="1"/>
    <col min="1022" max="1022" width="1" style="35" customWidth="1"/>
    <col min="1023" max="1023" width="7" style="35" customWidth="1"/>
    <col min="1024" max="1024" width="0.85546875" style="35" customWidth="1"/>
    <col min="1025" max="1025" width="3.28515625" style="35" customWidth="1"/>
    <col min="1026" max="1026" width="10.28515625" style="35" customWidth="1"/>
    <col min="1027" max="1027" width="1" style="35" customWidth="1"/>
    <col min="1028" max="1028" width="0" style="35" hidden="1" customWidth="1"/>
    <col min="1029" max="1029" width="1.140625" style="35" customWidth="1"/>
    <col min="1030" max="1264" width="9.140625" style="35"/>
    <col min="1265" max="1265" width="1.28515625" style="35" customWidth="1"/>
    <col min="1266" max="1266" width="11.5703125" style="35" customWidth="1"/>
    <col min="1267" max="1267" width="14.28515625" style="35" customWidth="1"/>
    <col min="1268" max="1268" width="6.28515625" style="35" customWidth="1"/>
    <col min="1269" max="1269" width="4" style="35" customWidth="1"/>
    <col min="1270" max="1270" width="4.85546875" style="35" customWidth="1"/>
    <col min="1271" max="1271" width="5.28515625" style="35" customWidth="1"/>
    <col min="1272" max="1272" width="2" style="35" customWidth="1"/>
    <col min="1273" max="1273" width="12.140625" style="35" customWidth="1"/>
    <col min="1274" max="1274" width="12" style="35" customWidth="1"/>
    <col min="1275" max="1275" width="4.7109375" style="35" customWidth="1"/>
    <col min="1276" max="1276" width="5.28515625" style="35" customWidth="1"/>
    <col min="1277" max="1277" width="0.140625" style="35" customWidth="1"/>
    <col min="1278" max="1278" width="1" style="35" customWidth="1"/>
    <col min="1279" max="1279" width="7" style="35" customWidth="1"/>
    <col min="1280" max="1280" width="0.85546875" style="35" customWidth="1"/>
    <col min="1281" max="1281" width="3.28515625" style="35" customWidth="1"/>
    <col min="1282" max="1282" width="10.28515625" style="35" customWidth="1"/>
    <col min="1283" max="1283" width="1" style="35" customWidth="1"/>
    <col min="1284" max="1284" width="0" style="35" hidden="1" customWidth="1"/>
    <col min="1285" max="1285" width="1.140625" style="35" customWidth="1"/>
    <col min="1286" max="1520" width="9.140625" style="35"/>
    <col min="1521" max="1521" width="1.28515625" style="35" customWidth="1"/>
    <col min="1522" max="1522" width="11.5703125" style="35" customWidth="1"/>
    <col min="1523" max="1523" width="14.28515625" style="35" customWidth="1"/>
    <col min="1524" max="1524" width="6.28515625" style="35" customWidth="1"/>
    <col min="1525" max="1525" width="4" style="35" customWidth="1"/>
    <col min="1526" max="1526" width="4.85546875" style="35" customWidth="1"/>
    <col min="1527" max="1527" width="5.28515625" style="35" customWidth="1"/>
    <col min="1528" max="1528" width="2" style="35" customWidth="1"/>
    <col min="1529" max="1529" width="12.140625" style="35" customWidth="1"/>
    <col min="1530" max="1530" width="12" style="35" customWidth="1"/>
    <col min="1531" max="1531" width="4.7109375" style="35" customWidth="1"/>
    <col min="1532" max="1532" width="5.28515625" style="35" customWidth="1"/>
    <col min="1533" max="1533" width="0.140625" style="35" customWidth="1"/>
    <col min="1534" max="1534" width="1" style="35" customWidth="1"/>
    <col min="1535" max="1535" width="7" style="35" customWidth="1"/>
    <col min="1536" max="1536" width="0.85546875" style="35" customWidth="1"/>
    <col min="1537" max="1537" width="3.28515625" style="35" customWidth="1"/>
    <col min="1538" max="1538" width="10.28515625" style="35" customWidth="1"/>
    <col min="1539" max="1539" width="1" style="35" customWidth="1"/>
    <col min="1540" max="1540" width="0" style="35" hidden="1" customWidth="1"/>
    <col min="1541" max="1541" width="1.140625" style="35" customWidth="1"/>
    <col min="1542" max="1776" width="9.140625" style="35"/>
    <col min="1777" max="1777" width="1.28515625" style="35" customWidth="1"/>
    <col min="1778" max="1778" width="11.5703125" style="35" customWidth="1"/>
    <col min="1779" max="1779" width="14.28515625" style="35" customWidth="1"/>
    <col min="1780" max="1780" width="6.28515625" style="35" customWidth="1"/>
    <col min="1781" max="1781" width="4" style="35" customWidth="1"/>
    <col min="1782" max="1782" width="4.85546875" style="35" customWidth="1"/>
    <col min="1783" max="1783" width="5.28515625" style="35" customWidth="1"/>
    <col min="1784" max="1784" width="2" style="35" customWidth="1"/>
    <col min="1785" max="1785" width="12.140625" style="35" customWidth="1"/>
    <col min="1786" max="1786" width="12" style="35" customWidth="1"/>
    <col min="1787" max="1787" width="4.7109375" style="35" customWidth="1"/>
    <col min="1788" max="1788" width="5.28515625" style="35" customWidth="1"/>
    <col min="1789" max="1789" width="0.140625" style="35" customWidth="1"/>
    <col min="1790" max="1790" width="1" style="35" customWidth="1"/>
    <col min="1791" max="1791" width="7" style="35" customWidth="1"/>
    <col min="1792" max="1792" width="0.85546875" style="35" customWidth="1"/>
    <col min="1793" max="1793" width="3.28515625" style="35" customWidth="1"/>
    <col min="1794" max="1794" width="10.28515625" style="35" customWidth="1"/>
    <col min="1795" max="1795" width="1" style="35" customWidth="1"/>
    <col min="1796" max="1796" width="0" style="35" hidden="1" customWidth="1"/>
    <col min="1797" max="1797" width="1.140625" style="35" customWidth="1"/>
    <col min="1798" max="2032" width="9.140625" style="35"/>
    <col min="2033" max="2033" width="1.28515625" style="35" customWidth="1"/>
    <col min="2034" max="2034" width="11.5703125" style="35" customWidth="1"/>
    <col min="2035" max="2035" width="14.28515625" style="35" customWidth="1"/>
    <col min="2036" max="2036" width="6.28515625" style="35" customWidth="1"/>
    <col min="2037" max="2037" width="4" style="35" customWidth="1"/>
    <col min="2038" max="2038" width="4.85546875" style="35" customWidth="1"/>
    <col min="2039" max="2039" width="5.28515625" style="35" customWidth="1"/>
    <col min="2040" max="2040" width="2" style="35" customWidth="1"/>
    <col min="2041" max="2041" width="12.140625" style="35" customWidth="1"/>
    <col min="2042" max="2042" width="12" style="35" customWidth="1"/>
    <col min="2043" max="2043" width="4.7109375" style="35" customWidth="1"/>
    <col min="2044" max="2044" width="5.28515625" style="35" customWidth="1"/>
    <col min="2045" max="2045" width="0.140625" style="35" customWidth="1"/>
    <col min="2046" max="2046" width="1" style="35" customWidth="1"/>
    <col min="2047" max="2047" width="7" style="35" customWidth="1"/>
    <col min="2048" max="2048" width="0.85546875" style="35" customWidth="1"/>
    <col min="2049" max="2049" width="3.28515625" style="35" customWidth="1"/>
    <col min="2050" max="2050" width="10.28515625" style="35" customWidth="1"/>
    <col min="2051" max="2051" width="1" style="35" customWidth="1"/>
    <col min="2052" max="2052" width="0" style="35" hidden="1" customWidth="1"/>
    <col min="2053" max="2053" width="1.140625" style="35" customWidth="1"/>
    <col min="2054" max="2288" width="9.140625" style="35"/>
    <col min="2289" max="2289" width="1.28515625" style="35" customWidth="1"/>
    <col min="2290" max="2290" width="11.5703125" style="35" customWidth="1"/>
    <col min="2291" max="2291" width="14.28515625" style="35" customWidth="1"/>
    <col min="2292" max="2292" width="6.28515625" style="35" customWidth="1"/>
    <col min="2293" max="2293" width="4" style="35" customWidth="1"/>
    <col min="2294" max="2294" width="4.85546875" style="35" customWidth="1"/>
    <col min="2295" max="2295" width="5.28515625" style="35" customWidth="1"/>
    <col min="2296" max="2296" width="2" style="35" customWidth="1"/>
    <col min="2297" max="2297" width="12.140625" style="35" customWidth="1"/>
    <col min="2298" max="2298" width="12" style="35" customWidth="1"/>
    <col min="2299" max="2299" width="4.7109375" style="35" customWidth="1"/>
    <col min="2300" max="2300" width="5.28515625" style="35" customWidth="1"/>
    <col min="2301" max="2301" width="0.140625" style="35" customWidth="1"/>
    <col min="2302" max="2302" width="1" style="35" customWidth="1"/>
    <col min="2303" max="2303" width="7" style="35" customWidth="1"/>
    <col min="2304" max="2304" width="0.85546875" style="35" customWidth="1"/>
    <col min="2305" max="2305" width="3.28515625" style="35" customWidth="1"/>
    <col min="2306" max="2306" width="10.28515625" style="35" customWidth="1"/>
    <col min="2307" max="2307" width="1" style="35" customWidth="1"/>
    <col min="2308" max="2308" width="0" style="35" hidden="1" customWidth="1"/>
    <col min="2309" max="2309" width="1.140625" style="35" customWidth="1"/>
    <col min="2310" max="2544" width="9.140625" style="35"/>
    <col min="2545" max="2545" width="1.28515625" style="35" customWidth="1"/>
    <col min="2546" max="2546" width="11.5703125" style="35" customWidth="1"/>
    <col min="2547" max="2547" width="14.28515625" style="35" customWidth="1"/>
    <col min="2548" max="2548" width="6.28515625" style="35" customWidth="1"/>
    <col min="2549" max="2549" width="4" style="35" customWidth="1"/>
    <col min="2550" max="2550" width="4.85546875" style="35" customWidth="1"/>
    <col min="2551" max="2551" width="5.28515625" style="35" customWidth="1"/>
    <col min="2552" max="2552" width="2" style="35" customWidth="1"/>
    <col min="2553" max="2553" width="12.140625" style="35" customWidth="1"/>
    <col min="2554" max="2554" width="12" style="35" customWidth="1"/>
    <col min="2555" max="2555" width="4.7109375" style="35" customWidth="1"/>
    <col min="2556" max="2556" width="5.28515625" style="35" customWidth="1"/>
    <col min="2557" max="2557" width="0.140625" style="35" customWidth="1"/>
    <col min="2558" max="2558" width="1" style="35" customWidth="1"/>
    <col min="2559" max="2559" width="7" style="35" customWidth="1"/>
    <col min="2560" max="2560" width="0.85546875" style="35" customWidth="1"/>
    <col min="2561" max="2561" width="3.28515625" style="35" customWidth="1"/>
    <col min="2562" max="2562" width="10.28515625" style="35" customWidth="1"/>
    <col min="2563" max="2563" width="1" style="35" customWidth="1"/>
    <col min="2564" max="2564" width="0" style="35" hidden="1" customWidth="1"/>
    <col min="2565" max="2565" width="1.140625" style="35" customWidth="1"/>
    <col min="2566" max="2800" width="9.140625" style="35"/>
    <col min="2801" max="2801" width="1.28515625" style="35" customWidth="1"/>
    <col min="2802" max="2802" width="11.5703125" style="35" customWidth="1"/>
    <col min="2803" max="2803" width="14.28515625" style="35" customWidth="1"/>
    <col min="2804" max="2804" width="6.28515625" style="35" customWidth="1"/>
    <col min="2805" max="2805" width="4" style="35" customWidth="1"/>
    <col min="2806" max="2806" width="4.85546875" style="35" customWidth="1"/>
    <col min="2807" max="2807" width="5.28515625" style="35" customWidth="1"/>
    <col min="2808" max="2808" width="2" style="35" customWidth="1"/>
    <col min="2809" max="2809" width="12.140625" style="35" customWidth="1"/>
    <col min="2810" max="2810" width="12" style="35" customWidth="1"/>
    <col min="2811" max="2811" width="4.7109375" style="35" customWidth="1"/>
    <col min="2812" max="2812" width="5.28515625" style="35" customWidth="1"/>
    <col min="2813" max="2813" width="0.140625" style="35" customWidth="1"/>
    <col min="2814" max="2814" width="1" style="35" customWidth="1"/>
    <col min="2815" max="2815" width="7" style="35" customWidth="1"/>
    <col min="2816" max="2816" width="0.85546875" style="35" customWidth="1"/>
    <col min="2817" max="2817" width="3.28515625" style="35" customWidth="1"/>
    <col min="2818" max="2818" width="10.28515625" style="35" customWidth="1"/>
    <col min="2819" max="2819" width="1" style="35" customWidth="1"/>
    <col min="2820" max="2820" width="0" style="35" hidden="1" customWidth="1"/>
    <col min="2821" max="2821" width="1.140625" style="35" customWidth="1"/>
    <col min="2822" max="3056" width="9.140625" style="35"/>
    <col min="3057" max="3057" width="1.28515625" style="35" customWidth="1"/>
    <col min="3058" max="3058" width="11.5703125" style="35" customWidth="1"/>
    <col min="3059" max="3059" width="14.28515625" style="35" customWidth="1"/>
    <col min="3060" max="3060" width="6.28515625" style="35" customWidth="1"/>
    <col min="3061" max="3061" width="4" style="35" customWidth="1"/>
    <col min="3062" max="3062" width="4.85546875" style="35" customWidth="1"/>
    <col min="3063" max="3063" width="5.28515625" style="35" customWidth="1"/>
    <col min="3064" max="3064" width="2" style="35" customWidth="1"/>
    <col min="3065" max="3065" width="12.140625" style="35" customWidth="1"/>
    <col min="3066" max="3066" width="12" style="35" customWidth="1"/>
    <col min="3067" max="3067" width="4.7109375" style="35" customWidth="1"/>
    <col min="3068" max="3068" width="5.28515625" style="35" customWidth="1"/>
    <col min="3069" max="3069" width="0.140625" style="35" customWidth="1"/>
    <col min="3070" max="3070" width="1" style="35" customWidth="1"/>
    <col min="3071" max="3071" width="7" style="35" customWidth="1"/>
    <col min="3072" max="3072" width="0.85546875" style="35" customWidth="1"/>
    <col min="3073" max="3073" width="3.28515625" style="35" customWidth="1"/>
    <col min="3074" max="3074" width="10.28515625" style="35" customWidth="1"/>
    <col min="3075" max="3075" width="1" style="35" customWidth="1"/>
    <col min="3076" max="3076" width="0" style="35" hidden="1" customWidth="1"/>
    <col min="3077" max="3077" width="1.140625" style="35" customWidth="1"/>
    <col min="3078" max="3312" width="9.140625" style="35"/>
    <col min="3313" max="3313" width="1.28515625" style="35" customWidth="1"/>
    <col min="3314" max="3314" width="11.5703125" style="35" customWidth="1"/>
    <col min="3315" max="3315" width="14.28515625" style="35" customWidth="1"/>
    <col min="3316" max="3316" width="6.28515625" style="35" customWidth="1"/>
    <col min="3317" max="3317" width="4" style="35" customWidth="1"/>
    <col min="3318" max="3318" width="4.85546875" style="35" customWidth="1"/>
    <col min="3319" max="3319" width="5.28515625" style="35" customWidth="1"/>
    <col min="3320" max="3320" width="2" style="35" customWidth="1"/>
    <col min="3321" max="3321" width="12.140625" style="35" customWidth="1"/>
    <col min="3322" max="3322" width="12" style="35" customWidth="1"/>
    <col min="3323" max="3323" width="4.7109375" style="35" customWidth="1"/>
    <col min="3324" max="3324" width="5.28515625" style="35" customWidth="1"/>
    <col min="3325" max="3325" width="0.140625" style="35" customWidth="1"/>
    <col min="3326" max="3326" width="1" style="35" customWidth="1"/>
    <col min="3327" max="3327" width="7" style="35" customWidth="1"/>
    <col min="3328" max="3328" width="0.85546875" style="35" customWidth="1"/>
    <col min="3329" max="3329" width="3.28515625" style="35" customWidth="1"/>
    <col min="3330" max="3330" width="10.28515625" style="35" customWidth="1"/>
    <col min="3331" max="3331" width="1" style="35" customWidth="1"/>
    <col min="3332" max="3332" width="0" style="35" hidden="1" customWidth="1"/>
    <col min="3333" max="3333" width="1.140625" style="35" customWidth="1"/>
    <col min="3334" max="3568" width="9.140625" style="35"/>
    <col min="3569" max="3569" width="1.28515625" style="35" customWidth="1"/>
    <col min="3570" max="3570" width="11.5703125" style="35" customWidth="1"/>
    <col min="3571" max="3571" width="14.28515625" style="35" customWidth="1"/>
    <col min="3572" max="3572" width="6.28515625" style="35" customWidth="1"/>
    <col min="3573" max="3573" width="4" style="35" customWidth="1"/>
    <col min="3574" max="3574" width="4.85546875" style="35" customWidth="1"/>
    <col min="3575" max="3575" width="5.28515625" style="35" customWidth="1"/>
    <col min="3576" max="3576" width="2" style="35" customWidth="1"/>
    <col min="3577" max="3577" width="12.140625" style="35" customWidth="1"/>
    <col min="3578" max="3578" width="12" style="35" customWidth="1"/>
    <col min="3579" max="3579" width="4.7109375" style="35" customWidth="1"/>
    <col min="3580" max="3580" width="5.28515625" style="35" customWidth="1"/>
    <col min="3581" max="3581" width="0.140625" style="35" customWidth="1"/>
    <col min="3582" max="3582" width="1" style="35" customWidth="1"/>
    <col min="3583" max="3583" width="7" style="35" customWidth="1"/>
    <col min="3584" max="3584" width="0.85546875" style="35" customWidth="1"/>
    <col min="3585" max="3585" width="3.28515625" style="35" customWidth="1"/>
    <col min="3586" max="3586" width="10.28515625" style="35" customWidth="1"/>
    <col min="3587" max="3587" width="1" style="35" customWidth="1"/>
    <col min="3588" max="3588" width="0" style="35" hidden="1" customWidth="1"/>
    <col min="3589" max="3589" width="1.140625" style="35" customWidth="1"/>
    <col min="3590" max="3824" width="9.140625" style="35"/>
    <col min="3825" max="3825" width="1.28515625" style="35" customWidth="1"/>
    <col min="3826" max="3826" width="11.5703125" style="35" customWidth="1"/>
    <col min="3827" max="3827" width="14.28515625" style="35" customWidth="1"/>
    <col min="3828" max="3828" width="6.28515625" style="35" customWidth="1"/>
    <col min="3829" max="3829" width="4" style="35" customWidth="1"/>
    <col min="3830" max="3830" width="4.85546875" style="35" customWidth="1"/>
    <col min="3831" max="3831" width="5.28515625" style="35" customWidth="1"/>
    <col min="3832" max="3832" width="2" style="35" customWidth="1"/>
    <col min="3833" max="3833" width="12.140625" style="35" customWidth="1"/>
    <col min="3834" max="3834" width="12" style="35" customWidth="1"/>
    <col min="3835" max="3835" width="4.7109375" style="35" customWidth="1"/>
    <col min="3836" max="3836" width="5.28515625" style="35" customWidth="1"/>
    <col min="3837" max="3837" width="0.140625" style="35" customWidth="1"/>
    <col min="3838" max="3838" width="1" style="35" customWidth="1"/>
    <col min="3839" max="3839" width="7" style="35" customWidth="1"/>
    <col min="3840" max="3840" width="0.85546875" style="35" customWidth="1"/>
    <col min="3841" max="3841" width="3.28515625" style="35" customWidth="1"/>
    <col min="3842" max="3842" width="10.28515625" style="35" customWidth="1"/>
    <col min="3843" max="3843" width="1" style="35" customWidth="1"/>
    <col min="3844" max="3844" width="0" style="35" hidden="1" customWidth="1"/>
    <col min="3845" max="3845" width="1.140625" style="35" customWidth="1"/>
    <col min="3846" max="4080" width="9.140625" style="35"/>
    <col min="4081" max="4081" width="1.28515625" style="35" customWidth="1"/>
    <col min="4082" max="4082" width="11.5703125" style="35" customWidth="1"/>
    <col min="4083" max="4083" width="14.28515625" style="35" customWidth="1"/>
    <col min="4084" max="4084" width="6.28515625" style="35" customWidth="1"/>
    <col min="4085" max="4085" width="4" style="35" customWidth="1"/>
    <col min="4086" max="4086" width="4.85546875" style="35" customWidth="1"/>
    <col min="4087" max="4087" width="5.28515625" style="35" customWidth="1"/>
    <col min="4088" max="4088" width="2" style="35" customWidth="1"/>
    <col min="4089" max="4089" width="12.140625" style="35" customWidth="1"/>
    <col min="4090" max="4090" width="12" style="35" customWidth="1"/>
    <col min="4091" max="4091" width="4.7109375" style="35" customWidth="1"/>
    <col min="4092" max="4092" width="5.28515625" style="35" customWidth="1"/>
    <col min="4093" max="4093" width="0.140625" style="35" customWidth="1"/>
    <col min="4094" max="4094" width="1" style="35" customWidth="1"/>
    <col min="4095" max="4095" width="7" style="35" customWidth="1"/>
    <col min="4096" max="4096" width="0.85546875" style="35" customWidth="1"/>
    <col min="4097" max="4097" width="3.28515625" style="35" customWidth="1"/>
    <col min="4098" max="4098" width="10.28515625" style="35" customWidth="1"/>
    <col min="4099" max="4099" width="1" style="35" customWidth="1"/>
    <col min="4100" max="4100" width="0" style="35" hidden="1" customWidth="1"/>
    <col min="4101" max="4101" width="1.140625" style="35" customWidth="1"/>
    <col min="4102" max="4336" width="9.140625" style="35"/>
    <col min="4337" max="4337" width="1.28515625" style="35" customWidth="1"/>
    <col min="4338" max="4338" width="11.5703125" style="35" customWidth="1"/>
    <col min="4339" max="4339" width="14.28515625" style="35" customWidth="1"/>
    <col min="4340" max="4340" width="6.28515625" style="35" customWidth="1"/>
    <col min="4341" max="4341" width="4" style="35" customWidth="1"/>
    <col min="4342" max="4342" width="4.85546875" style="35" customWidth="1"/>
    <col min="4343" max="4343" width="5.28515625" style="35" customWidth="1"/>
    <col min="4344" max="4344" width="2" style="35" customWidth="1"/>
    <col min="4345" max="4345" width="12.140625" style="35" customWidth="1"/>
    <col min="4346" max="4346" width="12" style="35" customWidth="1"/>
    <col min="4347" max="4347" width="4.7109375" style="35" customWidth="1"/>
    <col min="4348" max="4348" width="5.28515625" style="35" customWidth="1"/>
    <col min="4349" max="4349" width="0.140625" style="35" customWidth="1"/>
    <col min="4350" max="4350" width="1" style="35" customWidth="1"/>
    <col min="4351" max="4351" width="7" style="35" customWidth="1"/>
    <col min="4352" max="4352" width="0.85546875" style="35" customWidth="1"/>
    <col min="4353" max="4353" width="3.28515625" style="35" customWidth="1"/>
    <col min="4354" max="4354" width="10.28515625" style="35" customWidth="1"/>
    <col min="4355" max="4355" width="1" style="35" customWidth="1"/>
    <col min="4356" max="4356" width="0" style="35" hidden="1" customWidth="1"/>
    <col min="4357" max="4357" width="1.140625" style="35" customWidth="1"/>
    <col min="4358" max="4592" width="9.140625" style="35"/>
    <col min="4593" max="4593" width="1.28515625" style="35" customWidth="1"/>
    <col min="4594" max="4594" width="11.5703125" style="35" customWidth="1"/>
    <col min="4595" max="4595" width="14.28515625" style="35" customWidth="1"/>
    <col min="4596" max="4596" width="6.28515625" style="35" customWidth="1"/>
    <col min="4597" max="4597" width="4" style="35" customWidth="1"/>
    <col min="4598" max="4598" width="4.85546875" style="35" customWidth="1"/>
    <col min="4599" max="4599" width="5.28515625" style="35" customWidth="1"/>
    <col min="4600" max="4600" width="2" style="35" customWidth="1"/>
    <col min="4601" max="4601" width="12.140625" style="35" customWidth="1"/>
    <col min="4602" max="4602" width="12" style="35" customWidth="1"/>
    <col min="4603" max="4603" width="4.7109375" style="35" customWidth="1"/>
    <col min="4604" max="4604" width="5.28515625" style="35" customWidth="1"/>
    <col min="4605" max="4605" width="0.140625" style="35" customWidth="1"/>
    <col min="4606" max="4606" width="1" style="35" customWidth="1"/>
    <col min="4607" max="4607" width="7" style="35" customWidth="1"/>
    <col min="4608" max="4608" width="0.85546875" style="35" customWidth="1"/>
    <col min="4609" max="4609" width="3.28515625" style="35" customWidth="1"/>
    <col min="4610" max="4610" width="10.28515625" style="35" customWidth="1"/>
    <col min="4611" max="4611" width="1" style="35" customWidth="1"/>
    <col min="4612" max="4612" width="0" style="35" hidden="1" customWidth="1"/>
    <col min="4613" max="4613" width="1.140625" style="35" customWidth="1"/>
    <col min="4614" max="4848" width="9.140625" style="35"/>
    <col min="4849" max="4849" width="1.28515625" style="35" customWidth="1"/>
    <col min="4850" max="4850" width="11.5703125" style="35" customWidth="1"/>
    <col min="4851" max="4851" width="14.28515625" style="35" customWidth="1"/>
    <col min="4852" max="4852" width="6.28515625" style="35" customWidth="1"/>
    <col min="4853" max="4853" width="4" style="35" customWidth="1"/>
    <col min="4854" max="4854" width="4.85546875" style="35" customWidth="1"/>
    <col min="4855" max="4855" width="5.28515625" style="35" customWidth="1"/>
    <col min="4856" max="4856" width="2" style="35" customWidth="1"/>
    <col min="4857" max="4857" width="12.140625" style="35" customWidth="1"/>
    <col min="4858" max="4858" width="12" style="35" customWidth="1"/>
    <col min="4859" max="4859" width="4.7109375" style="35" customWidth="1"/>
    <col min="4860" max="4860" width="5.28515625" style="35" customWidth="1"/>
    <col min="4861" max="4861" width="0.140625" style="35" customWidth="1"/>
    <col min="4862" max="4862" width="1" style="35" customWidth="1"/>
    <col min="4863" max="4863" width="7" style="35" customWidth="1"/>
    <col min="4864" max="4864" width="0.85546875" style="35" customWidth="1"/>
    <col min="4865" max="4865" width="3.28515625" style="35" customWidth="1"/>
    <col min="4866" max="4866" width="10.28515625" style="35" customWidth="1"/>
    <col min="4867" max="4867" width="1" style="35" customWidth="1"/>
    <col min="4868" max="4868" width="0" style="35" hidden="1" customWidth="1"/>
    <col min="4869" max="4869" width="1.140625" style="35" customWidth="1"/>
    <col min="4870" max="5104" width="9.140625" style="35"/>
    <col min="5105" max="5105" width="1.28515625" style="35" customWidth="1"/>
    <col min="5106" max="5106" width="11.5703125" style="35" customWidth="1"/>
    <col min="5107" max="5107" width="14.28515625" style="35" customWidth="1"/>
    <col min="5108" max="5108" width="6.28515625" style="35" customWidth="1"/>
    <col min="5109" max="5109" width="4" style="35" customWidth="1"/>
    <col min="5110" max="5110" width="4.85546875" style="35" customWidth="1"/>
    <col min="5111" max="5111" width="5.28515625" style="35" customWidth="1"/>
    <col min="5112" max="5112" width="2" style="35" customWidth="1"/>
    <col min="5113" max="5113" width="12.140625" style="35" customWidth="1"/>
    <col min="5114" max="5114" width="12" style="35" customWidth="1"/>
    <col min="5115" max="5115" width="4.7109375" style="35" customWidth="1"/>
    <col min="5116" max="5116" width="5.28515625" style="35" customWidth="1"/>
    <col min="5117" max="5117" width="0.140625" style="35" customWidth="1"/>
    <col min="5118" max="5118" width="1" style="35" customWidth="1"/>
    <col min="5119" max="5119" width="7" style="35" customWidth="1"/>
    <col min="5120" max="5120" width="0.85546875" style="35" customWidth="1"/>
    <col min="5121" max="5121" width="3.28515625" style="35" customWidth="1"/>
    <col min="5122" max="5122" width="10.28515625" style="35" customWidth="1"/>
    <col min="5123" max="5123" width="1" style="35" customWidth="1"/>
    <col min="5124" max="5124" width="0" style="35" hidden="1" customWidth="1"/>
    <col min="5125" max="5125" width="1.140625" style="35" customWidth="1"/>
    <col min="5126" max="5360" width="9.140625" style="35"/>
    <col min="5361" max="5361" width="1.28515625" style="35" customWidth="1"/>
    <col min="5362" max="5362" width="11.5703125" style="35" customWidth="1"/>
    <col min="5363" max="5363" width="14.28515625" style="35" customWidth="1"/>
    <col min="5364" max="5364" width="6.28515625" style="35" customWidth="1"/>
    <col min="5365" max="5365" width="4" style="35" customWidth="1"/>
    <col min="5366" max="5366" width="4.85546875" style="35" customWidth="1"/>
    <col min="5367" max="5367" width="5.28515625" style="35" customWidth="1"/>
    <col min="5368" max="5368" width="2" style="35" customWidth="1"/>
    <col min="5369" max="5369" width="12.140625" style="35" customWidth="1"/>
    <col min="5370" max="5370" width="12" style="35" customWidth="1"/>
    <col min="5371" max="5371" width="4.7109375" style="35" customWidth="1"/>
    <col min="5372" max="5372" width="5.28515625" style="35" customWidth="1"/>
    <col min="5373" max="5373" width="0.140625" style="35" customWidth="1"/>
    <col min="5374" max="5374" width="1" style="35" customWidth="1"/>
    <col min="5375" max="5375" width="7" style="35" customWidth="1"/>
    <col min="5376" max="5376" width="0.85546875" style="35" customWidth="1"/>
    <col min="5377" max="5377" width="3.28515625" style="35" customWidth="1"/>
    <col min="5378" max="5378" width="10.28515625" style="35" customWidth="1"/>
    <col min="5379" max="5379" width="1" style="35" customWidth="1"/>
    <col min="5380" max="5380" width="0" style="35" hidden="1" customWidth="1"/>
    <col min="5381" max="5381" width="1.140625" style="35" customWidth="1"/>
    <col min="5382" max="5616" width="9.140625" style="35"/>
    <col min="5617" max="5617" width="1.28515625" style="35" customWidth="1"/>
    <col min="5618" max="5618" width="11.5703125" style="35" customWidth="1"/>
    <col min="5619" max="5619" width="14.28515625" style="35" customWidth="1"/>
    <col min="5620" max="5620" width="6.28515625" style="35" customWidth="1"/>
    <col min="5621" max="5621" width="4" style="35" customWidth="1"/>
    <col min="5622" max="5622" width="4.85546875" style="35" customWidth="1"/>
    <col min="5623" max="5623" width="5.28515625" style="35" customWidth="1"/>
    <col min="5624" max="5624" width="2" style="35" customWidth="1"/>
    <col min="5625" max="5625" width="12.140625" style="35" customWidth="1"/>
    <col min="5626" max="5626" width="12" style="35" customWidth="1"/>
    <col min="5627" max="5627" width="4.7109375" style="35" customWidth="1"/>
    <col min="5628" max="5628" width="5.28515625" style="35" customWidth="1"/>
    <col min="5629" max="5629" width="0.140625" style="35" customWidth="1"/>
    <col min="5630" max="5630" width="1" style="35" customWidth="1"/>
    <col min="5631" max="5631" width="7" style="35" customWidth="1"/>
    <col min="5632" max="5632" width="0.85546875" style="35" customWidth="1"/>
    <col min="5633" max="5633" width="3.28515625" style="35" customWidth="1"/>
    <col min="5634" max="5634" width="10.28515625" style="35" customWidth="1"/>
    <col min="5635" max="5635" width="1" style="35" customWidth="1"/>
    <col min="5636" max="5636" width="0" style="35" hidden="1" customWidth="1"/>
    <col min="5637" max="5637" width="1.140625" style="35" customWidth="1"/>
    <col min="5638" max="5872" width="9.140625" style="35"/>
    <col min="5873" max="5873" width="1.28515625" style="35" customWidth="1"/>
    <col min="5874" max="5874" width="11.5703125" style="35" customWidth="1"/>
    <col min="5875" max="5875" width="14.28515625" style="35" customWidth="1"/>
    <col min="5876" max="5876" width="6.28515625" style="35" customWidth="1"/>
    <col min="5877" max="5877" width="4" style="35" customWidth="1"/>
    <col min="5878" max="5878" width="4.85546875" style="35" customWidth="1"/>
    <col min="5879" max="5879" width="5.28515625" style="35" customWidth="1"/>
    <col min="5880" max="5880" width="2" style="35" customWidth="1"/>
    <col min="5881" max="5881" width="12.140625" style="35" customWidth="1"/>
    <col min="5882" max="5882" width="12" style="35" customWidth="1"/>
    <col min="5883" max="5883" width="4.7109375" style="35" customWidth="1"/>
    <col min="5884" max="5884" width="5.28515625" style="35" customWidth="1"/>
    <col min="5885" max="5885" width="0.140625" style="35" customWidth="1"/>
    <col min="5886" max="5886" width="1" style="35" customWidth="1"/>
    <col min="5887" max="5887" width="7" style="35" customWidth="1"/>
    <col min="5888" max="5888" width="0.85546875" style="35" customWidth="1"/>
    <col min="5889" max="5889" width="3.28515625" style="35" customWidth="1"/>
    <col min="5890" max="5890" width="10.28515625" style="35" customWidth="1"/>
    <col min="5891" max="5891" width="1" style="35" customWidth="1"/>
    <col min="5892" max="5892" width="0" style="35" hidden="1" customWidth="1"/>
    <col min="5893" max="5893" width="1.140625" style="35" customWidth="1"/>
    <col min="5894" max="6128" width="9.140625" style="35"/>
    <col min="6129" max="6129" width="1.28515625" style="35" customWidth="1"/>
    <col min="6130" max="6130" width="11.5703125" style="35" customWidth="1"/>
    <col min="6131" max="6131" width="14.28515625" style="35" customWidth="1"/>
    <col min="6132" max="6132" width="6.28515625" style="35" customWidth="1"/>
    <col min="6133" max="6133" width="4" style="35" customWidth="1"/>
    <col min="6134" max="6134" width="4.85546875" style="35" customWidth="1"/>
    <col min="6135" max="6135" width="5.28515625" style="35" customWidth="1"/>
    <col min="6136" max="6136" width="2" style="35" customWidth="1"/>
    <col min="6137" max="6137" width="12.140625" style="35" customWidth="1"/>
    <col min="6138" max="6138" width="12" style="35" customWidth="1"/>
    <col min="6139" max="6139" width="4.7109375" style="35" customWidth="1"/>
    <col min="6140" max="6140" width="5.28515625" style="35" customWidth="1"/>
    <col min="6141" max="6141" width="0.140625" style="35" customWidth="1"/>
    <col min="6142" max="6142" width="1" style="35" customWidth="1"/>
    <col min="6143" max="6143" width="7" style="35" customWidth="1"/>
    <col min="6144" max="6144" width="0.85546875" style="35" customWidth="1"/>
    <col min="6145" max="6145" width="3.28515625" style="35" customWidth="1"/>
    <col min="6146" max="6146" width="10.28515625" style="35" customWidth="1"/>
    <col min="6147" max="6147" width="1" style="35" customWidth="1"/>
    <col min="6148" max="6148" width="0" style="35" hidden="1" customWidth="1"/>
    <col min="6149" max="6149" width="1.140625" style="35" customWidth="1"/>
    <col min="6150" max="6384" width="9.140625" style="35"/>
    <col min="6385" max="6385" width="1.28515625" style="35" customWidth="1"/>
    <col min="6386" max="6386" width="11.5703125" style="35" customWidth="1"/>
    <col min="6387" max="6387" width="14.28515625" style="35" customWidth="1"/>
    <col min="6388" max="6388" width="6.28515625" style="35" customWidth="1"/>
    <col min="6389" max="6389" width="4" style="35" customWidth="1"/>
    <col min="6390" max="6390" width="4.85546875" style="35" customWidth="1"/>
    <col min="6391" max="6391" width="5.28515625" style="35" customWidth="1"/>
    <col min="6392" max="6392" width="2" style="35" customWidth="1"/>
    <col min="6393" max="6393" width="12.140625" style="35" customWidth="1"/>
    <col min="6394" max="6394" width="12" style="35" customWidth="1"/>
    <col min="6395" max="6395" width="4.7109375" style="35" customWidth="1"/>
    <col min="6396" max="6396" width="5.28515625" style="35" customWidth="1"/>
    <col min="6397" max="6397" width="0.140625" style="35" customWidth="1"/>
    <col min="6398" max="6398" width="1" style="35" customWidth="1"/>
    <col min="6399" max="6399" width="7" style="35" customWidth="1"/>
    <col min="6400" max="6400" width="0.85546875" style="35" customWidth="1"/>
    <col min="6401" max="6401" width="3.28515625" style="35" customWidth="1"/>
    <col min="6402" max="6402" width="10.28515625" style="35" customWidth="1"/>
    <col min="6403" max="6403" width="1" style="35" customWidth="1"/>
    <col min="6404" max="6404" width="0" style="35" hidden="1" customWidth="1"/>
    <col min="6405" max="6405" width="1.140625" style="35" customWidth="1"/>
    <col min="6406" max="6640" width="9.140625" style="35"/>
    <col min="6641" max="6641" width="1.28515625" style="35" customWidth="1"/>
    <col min="6642" max="6642" width="11.5703125" style="35" customWidth="1"/>
    <col min="6643" max="6643" width="14.28515625" style="35" customWidth="1"/>
    <col min="6644" max="6644" width="6.28515625" style="35" customWidth="1"/>
    <col min="6645" max="6645" width="4" style="35" customWidth="1"/>
    <col min="6646" max="6646" width="4.85546875" style="35" customWidth="1"/>
    <col min="6647" max="6647" width="5.28515625" style="35" customWidth="1"/>
    <col min="6648" max="6648" width="2" style="35" customWidth="1"/>
    <col min="6649" max="6649" width="12.140625" style="35" customWidth="1"/>
    <col min="6650" max="6650" width="12" style="35" customWidth="1"/>
    <col min="6651" max="6651" width="4.7109375" style="35" customWidth="1"/>
    <col min="6652" max="6652" width="5.28515625" style="35" customWidth="1"/>
    <col min="6653" max="6653" width="0.140625" style="35" customWidth="1"/>
    <col min="6654" max="6654" width="1" style="35" customWidth="1"/>
    <col min="6655" max="6655" width="7" style="35" customWidth="1"/>
    <col min="6656" max="6656" width="0.85546875" style="35" customWidth="1"/>
    <col min="6657" max="6657" width="3.28515625" style="35" customWidth="1"/>
    <col min="6658" max="6658" width="10.28515625" style="35" customWidth="1"/>
    <col min="6659" max="6659" width="1" style="35" customWidth="1"/>
    <col min="6660" max="6660" width="0" style="35" hidden="1" customWidth="1"/>
    <col min="6661" max="6661" width="1.140625" style="35" customWidth="1"/>
    <col min="6662" max="6896" width="9.140625" style="35"/>
    <col min="6897" max="6897" width="1.28515625" style="35" customWidth="1"/>
    <col min="6898" max="6898" width="11.5703125" style="35" customWidth="1"/>
    <col min="6899" max="6899" width="14.28515625" style="35" customWidth="1"/>
    <col min="6900" max="6900" width="6.28515625" style="35" customWidth="1"/>
    <col min="6901" max="6901" width="4" style="35" customWidth="1"/>
    <col min="6902" max="6902" width="4.85546875" style="35" customWidth="1"/>
    <col min="6903" max="6903" width="5.28515625" style="35" customWidth="1"/>
    <col min="6904" max="6904" width="2" style="35" customWidth="1"/>
    <col min="6905" max="6905" width="12.140625" style="35" customWidth="1"/>
    <col min="6906" max="6906" width="12" style="35" customWidth="1"/>
    <col min="6907" max="6907" width="4.7109375" style="35" customWidth="1"/>
    <col min="6908" max="6908" width="5.28515625" style="35" customWidth="1"/>
    <col min="6909" max="6909" width="0.140625" style="35" customWidth="1"/>
    <col min="6910" max="6910" width="1" style="35" customWidth="1"/>
    <col min="6911" max="6911" width="7" style="35" customWidth="1"/>
    <col min="6912" max="6912" width="0.85546875" style="35" customWidth="1"/>
    <col min="6913" max="6913" width="3.28515625" style="35" customWidth="1"/>
    <col min="6914" max="6914" width="10.28515625" style="35" customWidth="1"/>
    <col min="6915" max="6915" width="1" style="35" customWidth="1"/>
    <col min="6916" max="6916" width="0" style="35" hidden="1" customWidth="1"/>
    <col min="6917" max="6917" width="1.140625" style="35" customWidth="1"/>
    <col min="6918" max="7152" width="9.140625" style="35"/>
    <col min="7153" max="7153" width="1.28515625" style="35" customWidth="1"/>
    <col min="7154" max="7154" width="11.5703125" style="35" customWidth="1"/>
    <col min="7155" max="7155" width="14.28515625" style="35" customWidth="1"/>
    <col min="7156" max="7156" width="6.28515625" style="35" customWidth="1"/>
    <col min="7157" max="7157" width="4" style="35" customWidth="1"/>
    <col min="7158" max="7158" width="4.85546875" style="35" customWidth="1"/>
    <col min="7159" max="7159" width="5.28515625" style="35" customWidth="1"/>
    <col min="7160" max="7160" width="2" style="35" customWidth="1"/>
    <col min="7161" max="7161" width="12.140625" style="35" customWidth="1"/>
    <col min="7162" max="7162" width="12" style="35" customWidth="1"/>
    <col min="7163" max="7163" width="4.7109375" style="35" customWidth="1"/>
    <col min="7164" max="7164" width="5.28515625" style="35" customWidth="1"/>
    <col min="7165" max="7165" width="0.140625" style="35" customWidth="1"/>
    <col min="7166" max="7166" width="1" style="35" customWidth="1"/>
    <col min="7167" max="7167" width="7" style="35" customWidth="1"/>
    <col min="7168" max="7168" width="0.85546875" style="35" customWidth="1"/>
    <col min="7169" max="7169" width="3.28515625" style="35" customWidth="1"/>
    <col min="7170" max="7170" width="10.28515625" style="35" customWidth="1"/>
    <col min="7171" max="7171" width="1" style="35" customWidth="1"/>
    <col min="7172" max="7172" width="0" style="35" hidden="1" customWidth="1"/>
    <col min="7173" max="7173" width="1.140625" style="35" customWidth="1"/>
    <col min="7174" max="7408" width="9.140625" style="35"/>
    <col min="7409" max="7409" width="1.28515625" style="35" customWidth="1"/>
    <col min="7410" max="7410" width="11.5703125" style="35" customWidth="1"/>
    <col min="7411" max="7411" width="14.28515625" style="35" customWidth="1"/>
    <col min="7412" max="7412" width="6.28515625" style="35" customWidth="1"/>
    <col min="7413" max="7413" width="4" style="35" customWidth="1"/>
    <col min="7414" max="7414" width="4.85546875" style="35" customWidth="1"/>
    <col min="7415" max="7415" width="5.28515625" style="35" customWidth="1"/>
    <col min="7416" max="7416" width="2" style="35" customWidth="1"/>
    <col min="7417" max="7417" width="12.140625" style="35" customWidth="1"/>
    <col min="7418" max="7418" width="12" style="35" customWidth="1"/>
    <col min="7419" max="7419" width="4.7109375" style="35" customWidth="1"/>
    <col min="7420" max="7420" width="5.28515625" style="35" customWidth="1"/>
    <col min="7421" max="7421" width="0.140625" style="35" customWidth="1"/>
    <col min="7422" max="7422" width="1" style="35" customWidth="1"/>
    <col min="7423" max="7423" width="7" style="35" customWidth="1"/>
    <col min="7424" max="7424" width="0.85546875" style="35" customWidth="1"/>
    <col min="7425" max="7425" width="3.28515625" style="35" customWidth="1"/>
    <col min="7426" max="7426" width="10.28515625" style="35" customWidth="1"/>
    <col min="7427" max="7427" width="1" style="35" customWidth="1"/>
    <col min="7428" max="7428" width="0" style="35" hidden="1" customWidth="1"/>
    <col min="7429" max="7429" width="1.140625" style="35" customWidth="1"/>
    <col min="7430" max="7664" width="9.140625" style="35"/>
    <col min="7665" max="7665" width="1.28515625" style="35" customWidth="1"/>
    <col min="7666" max="7666" width="11.5703125" style="35" customWidth="1"/>
    <col min="7667" max="7667" width="14.28515625" style="35" customWidth="1"/>
    <col min="7668" max="7668" width="6.28515625" style="35" customWidth="1"/>
    <col min="7669" max="7669" width="4" style="35" customWidth="1"/>
    <col min="7670" max="7670" width="4.85546875" style="35" customWidth="1"/>
    <col min="7671" max="7671" width="5.28515625" style="35" customWidth="1"/>
    <col min="7672" max="7672" width="2" style="35" customWidth="1"/>
    <col min="7673" max="7673" width="12.140625" style="35" customWidth="1"/>
    <col min="7674" max="7674" width="12" style="35" customWidth="1"/>
    <col min="7675" max="7675" width="4.7109375" style="35" customWidth="1"/>
    <col min="7676" max="7676" width="5.28515625" style="35" customWidth="1"/>
    <col min="7677" max="7677" width="0.140625" style="35" customWidth="1"/>
    <col min="7678" max="7678" width="1" style="35" customWidth="1"/>
    <col min="7679" max="7679" width="7" style="35" customWidth="1"/>
    <col min="7680" max="7680" width="0.85546875" style="35" customWidth="1"/>
    <col min="7681" max="7681" width="3.28515625" style="35" customWidth="1"/>
    <col min="7682" max="7682" width="10.28515625" style="35" customWidth="1"/>
    <col min="7683" max="7683" width="1" style="35" customWidth="1"/>
    <col min="7684" max="7684" width="0" style="35" hidden="1" customWidth="1"/>
    <col min="7685" max="7685" width="1.140625" style="35" customWidth="1"/>
    <col min="7686" max="7920" width="9.140625" style="35"/>
    <col min="7921" max="7921" width="1.28515625" style="35" customWidth="1"/>
    <col min="7922" max="7922" width="11.5703125" style="35" customWidth="1"/>
    <col min="7923" max="7923" width="14.28515625" style="35" customWidth="1"/>
    <col min="7924" max="7924" width="6.28515625" style="35" customWidth="1"/>
    <col min="7925" max="7925" width="4" style="35" customWidth="1"/>
    <col min="7926" max="7926" width="4.85546875" style="35" customWidth="1"/>
    <col min="7927" max="7927" width="5.28515625" style="35" customWidth="1"/>
    <col min="7928" max="7928" width="2" style="35" customWidth="1"/>
    <col min="7929" max="7929" width="12.140625" style="35" customWidth="1"/>
    <col min="7930" max="7930" width="12" style="35" customWidth="1"/>
    <col min="7931" max="7931" width="4.7109375" style="35" customWidth="1"/>
    <col min="7932" max="7932" width="5.28515625" style="35" customWidth="1"/>
    <col min="7933" max="7933" width="0.140625" style="35" customWidth="1"/>
    <col min="7934" max="7934" width="1" style="35" customWidth="1"/>
    <col min="7935" max="7935" width="7" style="35" customWidth="1"/>
    <col min="7936" max="7936" width="0.85546875" style="35" customWidth="1"/>
    <col min="7937" max="7937" width="3.28515625" style="35" customWidth="1"/>
    <col min="7938" max="7938" width="10.28515625" style="35" customWidth="1"/>
    <col min="7939" max="7939" width="1" style="35" customWidth="1"/>
    <col min="7940" max="7940" width="0" style="35" hidden="1" customWidth="1"/>
    <col min="7941" max="7941" width="1.140625" style="35" customWidth="1"/>
    <col min="7942" max="8176" width="9.140625" style="35"/>
    <col min="8177" max="8177" width="1.28515625" style="35" customWidth="1"/>
    <col min="8178" max="8178" width="11.5703125" style="35" customWidth="1"/>
    <col min="8179" max="8179" width="14.28515625" style="35" customWidth="1"/>
    <col min="8180" max="8180" width="6.28515625" style="35" customWidth="1"/>
    <col min="8181" max="8181" width="4" style="35" customWidth="1"/>
    <col min="8182" max="8182" width="4.85546875" style="35" customWidth="1"/>
    <col min="8183" max="8183" width="5.28515625" style="35" customWidth="1"/>
    <col min="8184" max="8184" width="2" style="35" customWidth="1"/>
    <col min="8185" max="8185" width="12.140625" style="35" customWidth="1"/>
    <col min="8186" max="8186" width="12" style="35" customWidth="1"/>
    <col min="8187" max="8187" width="4.7109375" style="35" customWidth="1"/>
    <col min="8188" max="8188" width="5.28515625" style="35" customWidth="1"/>
    <col min="8189" max="8189" width="0.140625" style="35" customWidth="1"/>
    <col min="8190" max="8190" width="1" style="35" customWidth="1"/>
    <col min="8191" max="8191" width="7" style="35" customWidth="1"/>
    <col min="8192" max="8192" width="0.85546875" style="35" customWidth="1"/>
    <col min="8193" max="8193" width="3.28515625" style="35" customWidth="1"/>
    <col min="8194" max="8194" width="10.28515625" style="35" customWidth="1"/>
    <col min="8195" max="8195" width="1" style="35" customWidth="1"/>
    <col min="8196" max="8196" width="0" style="35" hidden="1" customWidth="1"/>
    <col min="8197" max="8197" width="1.140625" style="35" customWidth="1"/>
    <col min="8198" max="8432" width="9.140625" style="35"/>
    <col min="8433" max="8433" width="1.28515625" style="35" customWidth="1"/>
    <col min="8434" max="8434" width="11.5703125" style="35" customWidth="1"/>
    <col min="8435" max="8435" width="14.28515625" style="35" customWidth="1"/>
    <col min="8436" max="8436" width="6.28515625" style="35" customWidth="1"/>
    <col min="8437" max="8437" width="4" style="35" customWidth="1"/>
    <col min="8438" max="8438" width="4.85546875" style="35" customWidth="1"/>
    <col min="8439" max="8439" width="5.28515625" style="35" customWidth="1"/>
    <col min="8440" max="8440" width="2" style="35" customWidth="1"/>
    <col min="8441" max="8441" width="12.140625" style="35" customWidth="1"/>
    <col min="8442" max="8442" width="12" style="35" customWidth="1"/>
    <col min="8443" max="8443" width="4.7109375" style="35" customWidth="1"/>
    <col min="8444" max="8444" width="5.28515625" style="35" customWidth="1"/>
    <col min="8445" max="8445" width="0.140625" style="35" customWidth="1"/>
    <col min="8446" max="8446" width="1" style="35" customWidth="1"/>
    <col min="8447" max="8447" width="7" style="35" customWidth="1"/>
    <col min="8448" max="8448" width="0.85546875" style="35" customWidth="1"/>
    <col min="8449" max="8449" width="3.28515625" style="35" customWidth="1"/>
    <col min="8450" max="8450" width="10.28515625" style="35" customWidth="1"/>
    <col min="8451" max="8451" width="1" style="35" customWidth="1"/>
    <col min="8452" max="8452" width="0" style="35" hidden="1" customWidth="1"/>
    <col min="8453" max="8453" width="1.140625" style="35" customWidth="1"/>
    <col min="8454" max="8688" width="9.140625" style="35"/>
    <col min="8689" max="8689" width="1.28515625" style="35" customWidth="1"/>
    <col min="8690" max="8690" width="11.5703125" style="35" customWidth="1"/>
    <col min="8691" max="8691" width="14.28515625" style="35" customWidth="1"/>
    <col min="8692" max="8692" width="6.28515625" style="35" customWidth="1"/>
    <col min="8693" max="8693" width="4" style="35" customWidth="1"/>
    <col min="8694" max="8694" width="4.85546875" style="35" customWidth="1"/>
    <col min="8695" max="8695" width="5.28515625" style="35" customWidth="1"/>
    <col min="8696" max="8696" width="2" style="35" customWidth="1"/>
    <col min="8697" max="8697" width="12.140625" style="35" customWidth="1"/>
    <col min="8698" max="8698" width="12" style="35" customWidth="1"/>
    <col min="8699" max="8699" width="4.7109375" style="35" customWidth="1"/>
    <col min="8700" max="8700" width="5.28515625" style="35" customWidth="1"/>
    <col min="8701" max="8701" width="0.140625" style="35" customWidth="1"/>
    <col min="8702" max="8702" width="1" style="35" customWidth="1"/>
    <col min="8703" max="8703" width="7" style="35" customWidth="1"/>
    <col min="8704" max="8704" width="0.85546875" style="35" customWidth="1"/>
    <col min="8705" max="8705" width="3.28515625" style="35" customWidth="1"/>
    <col min="8706" max="8706" width="10.28515625" style="35" customWidth="1"/>
    <col min="8707" max="8707" width="1" style="35" customWidth="1"/>
    <col min="8708" max="8708" width="0" style="35" hidden="1" customWidth="1"/>
    <col min="8709" max="8709" width="1.140625" style="35" customWidth="1"/>
    <col min="8710" max="8944" width="9.140625" style="35"/>
    <col min="8945" max="8945" width="1.28515625" style="35" customWidth="1"/>
    <col min="8946" max="8946" width="11.5703125" style="35" customWidth="1"/>
    <col min="8947" max="8947" width="14.28515625" style="35" customWidth="1"/>
    <col min="8948" max="8948" width="6.28515625" style="35" customWidth="1"/>
    <col min="8949" max="8949" width="4" style="35" customWidth="1"/>
    <col min="8950" max="8950" width="4.85546875" style="35" customWidth="1"/>
    <col min="8951" max="8951" width="5.28515625" style="35" customWidth="1"/>
    <col min="8952" max="8952" width="2" style="35" customWidth="1"/>
    <col min="8953" max="8953" width="12.140625" style="35" customWidth="1"/>
    <col min="8954" max="8954" width="12" style="35" customWidth="1"/>
    <col min="8955" max="8955" width="4.7109375" style="35" customWidth="1"/>
    <col min="8956" max="8956" width="5.28515625" style="35" customWidth="1"/>
    <col min="8957" max="8957" width="0.140625" style="35" customWidth="1"/>
    <col min="8958" max="8958" width="1" style="35" customWidth="1"/>
    <col min="8959" max="8959" width="7" style="35" customWidth="1"/>
    <col min="8960" max="8960" width="0.85546875" style="35" customWidth="1"/>
    <col min="8961" max="8961" width="3.28515625" style="35" customWidth="1"/>
    <col min="8962" max="8962" width="10.28515625" style="35" customWidth="1"/>
    <col min="8963" max="8963" width="1" style="35" customWidth="1"/>
    <col min="8964" max="8964" width="0" style="35" hidden="1" customWidth="1"/>
    <col min="8965" max="8965" width="1.140625" style="35" customWidth="1"/>
    <col min="8966" max="9200" width="9.140625" style="35"/>
    <col min="9201" max="9201" width="1.28515625" style="35" customWidth="1"/>
    <col min="9202" max="9202" width="11.5703125" style="35" customWidth="1"/>
    <col min="9203" max="9203" width="14.28515625" style="35" customWidth="1"/>
    <col min="9204" max="9204" width="6.28515625" style="35" customWidth="1"/>
    <col min="9205" max="9205" width="4" style="35" customWidth="1"/>
    <col min="9206" max="9206" width="4.85546875" style="35" customWidth="1"/>
    <col min="9207" max="9207" width="5.28515625" style="35" customWidth="1"/>
    <col min="9208" max="9208" width="2" style="35" customWidth="1"/>
    <col min="9209" max="9209" width="12.140625" style="35" customWidth="1"/>
    <col min="9210" max="9210" width="12" style="35" customWidth="1"/>
    <col min="9211" max="9211" width="4.7109375" style="35" customWidth="1"/>
    <col min="9212" max="9212" width="5.28515625" style="35" customWidth="1"/>
    <col min="9213" max="9213" width="0.140625" style="35" customWidth="1"/>
    <col min="9214" max="9214" width="1" style="35" customWidth="1"/>
    <col min="9215" max="9215" width="7" style="35" customWidth="1"/>
    <col min="9216" max="9216" width="0.85546875" style="35" customWidth="1"/>
    <col min="9217" max="9217" width="3.28515625" style="35" customWidth="1"/>
    <col min="9218" max="9218" width="10.28515625" style="35" customWidth="1"/>
    <col min="9219" max="9219" width="1" style="35" customWidth="1"/>
    <col min="9220" max="9220" width="0" style="35" hidden="1" customWidth="1"/>
    <col min="9221" max="9221" width="1.140625" style="35" customWidth="1"/>
    <col min="9222" max="9456" width="9.140625" style="35"/>
    <col min="9457" max="9457" width="1.28515625" style="35" customWidth="1"/>
    <col min="9458" max="9458" width="11.5703125" style="35" customWidth="1"/>
    <col min="9459" max="9459" width="14.28515625" style="35" customWidth="1"/>
    <col min="9460" max="9460" width="6.28515625" style="35" customWidth="1"/>
    <col min="9461" max="9461" width="4" style="35" customWidth="1"/>
    <col min="9462" max="9462" width="4.85546875" style="35" customWidth="1"/>
    <col min="9463" max="9463" width="5.28515625" style="35" customWidth="1"/>
    <col min="9464" max="9464" width="2" style="35" customWidth="1"/>
    <col min="9465" max="9465" width="12.140625" style="35" customWidth="1"/>
    <col min="9466" max="9466" width="12" style="35" customWidth="1"/>
    <col min="9467" max="9467" width="4.7109375" style="35" customWidth="1"/>
    <col min="9468" max="9468" width="5.28515625" style="35" customWidth="1"/>
    <col min="9469" max="9469" width="0.140625" style="35" customWidth="1"/>
    <col min="9470" max="9470" width="1" style="35" customWidth="1"/>
    <col min="9471" max="9471" width="7" style="35" customWidth="1"/>
    <col min="9472" max="9472" width="0.85546875" style="35" customWidth="1"/>
    <col min="9473" max="9473" width="3.28515625" style="35" customWidth="1"/>
    <col min="9474" max="9474" width="10.28515625" style="35" customWidth="1"/>
    <col min="9475" max="9475" width="1" style="35" customWidth="1"/>
    <col min="9476" max="9476" width="0" style="35" hidden="1" customWidth="1"/>
    <col min="9477" max="9477" width="1.140625" style="35" customWidth="1"/>
    <col min="9478" max="9712" width="9.140625" style="35"/>
    <col min="9713" max="9713" width="1.28515625" style="35" customWidth="1"/>
    <col min="9714" max="9714" width="11.5703125" style="35" customWidth="1"/>
    <col min="9715" max="9715" width="14.28515625" style="35" customWidth="1"/>
    <col min="9716" max="9716" width="6.28515625" style="35" customWidth="1"/>
    <col min="9717" max="9717" width="4" style="35" customWidth="1"/>
    <col min="9718" max="9718" width="4.85546875" style="35" customWidth="1"/>
    <col min="9719" max="9719" width="5.28515625" style="35" customWidth="1"/>
    <col min="9720" max="9720" width="2" style="35" customWidth="1"/>
    <col min="9721" max="9721" width="12.140625" style="35" customWidth="1"/>
    <col min="9722" max="9722" width="12" style="35" customWidth="1"/>
    <col min="9723" max="9723" width="4.7109375" style="35" customWidth="1"/>
    <col min="9724" max="9724" width="5.28515625" style="35" customWidth="1"/>
    <col min="9725" max="9725" width="0.140625" style="35" customWidth="1"/>
    <col min="9726" max="9726" width="1" style="35" customWidth="1"/>
    <col min="9727" max="9727" width="7" style="35" customWidth="1"/>
    <col min="9728" max="9728" width="0.85546875" style="35" customWidth="1"/>
    <col min="9729" max="9729" width="3.28515625" style="35" customWidth="1"/>
    <col min="9730" max="9730" width="10.28515625" style="35" customWidth="1"/>
    <col min="9731" max="9731" width="1" style="35" customWidth="1"/>
    <col min="9732" max="9732" width="0" style="35" hidden="1" customWidth="1"/>
    <col min="9733" max="9733" width="1.140625" style="35" customWidth="1"/>
    <col min="9734" max="9968" width="9.140625" style="35"/>
    <col min="9969" max="9969" width="1.28515625" style="35" customWidth="1"/>
    <col min="9970" max="9970" width="11.5703125" style="35" customWidth="1"/>
    <col min="9971" max="9971" width="14.28515625" style="35" customWidth="1"/>
    <col min="9972" max="9972" width="6.28515625" style="35" customWidth="1"/>
    <col min="9973" max="9973" width="4" style="35" customWidth="1"/>
    <col min="9974" max="9974" width="4.85546875" style="35" customWidth="1"/>
    <col min="9975" max="9975" width="5.28515625" style="35" customWidth="1"/>
    <col min="9976" max="9976" width="2" style="35" customWidth="1"/>
    <col min="9977" max="9977" width="12.140625" style="35" customWidth="1"/>
    <col min="9978" max="9978" width="12" style="35" customWidth="1"/>
    <col min="9979" max="9979" width="4.7109375" style="35" customWidth="1"/>
    <col min="9980" max="9980" width="5.28515625" style="35" customWidth="1"/>
    <col min="9981" max="9981" width="0.140625" style="35" customWidth="1"/>
    <col min="9982" max="9982" width="1" style="35" customWidth="1"/>
    <col min="9983" max="9983" width="7" style="35" customWidth="1"/>
    <col min="9984" max="9984" width="0.85546875" style="35" customWidth="1"/>
    <col min="9985" max="9985" width="3.28515625" style="35" customWidth="1"/>
    <col min="9986" max="9986" width="10.28515625" style="35" customWidth="1"/>
    <col min="9987" max="9987" width="1" style="35" customWidth="1"/>
    <col min="9988" max="9988" width="0" style="35" hidden="1" customWidth="1"/>
    <col min="9989" max="9989" width="1.140625" style="35" customWidth="1"/>
    <col min="9990" max="10224" width="9.140625" style="35"/>
    <col min="10225" max="10225" width="1.28515625" style="35" customWidth="1"/>
    <col min="10226" max="10226" width="11.5703125" style="35" customWidth="1"/>
    <col min="10227" max="10227" width="14.28515625" style="35" customWidth="1"/>
    <col min="10228" max="10228" width="6.28515625" style="35" customWidth="1"/>
    <col min="10229" max="10229" width="4" style="35" customWidth="1"/>
    <col min="10230" max="10230" width="4.85546875" style="35" customWidth="1"/>
    <col min="10231" max="10231" width="5.28515625" style="35" customWidth="1"/>
    <col min="10232" max="10232" width="2" style="35" customWidth="1"/>
    <col min="10233" max="10233" width="12.140625" style="35" customWidth="1"/>
    <col min="10234" max="10234" width="12" style="35" customWidth="1"/>
    <col min="10235" max="10235" width="4.7109375" style="35" customWidth="1"/>
    <col min="10236" max="10236" width="5.28515625" style="35" customWidth="1"/>
    <col min="10237" max="10237" width="0.140625" style="35" customWidth="1"/>
    <col min="10238" max="10238" width="1" style="35" customWidth="1"/>
    <col min="10239" max="10239" width="7" style="35" customWidth="1"/>
    <col min="10240" max="10240" width="0.85546875" style="35" customWidth="1"/>
    <col min="10241" max="10241" width="3.28515625" style="35" customWidth="1"/>
    <col min="10242" max="10242" width="10.28515625" style="35" customWidth="1"/>
    <col min="10243" max="10243" width="1" style="35" customWidth="1"/>
    <col min="10244" max="10244" width="0" style="35" hidden="1" customWidth="1"/>
    <col min="10245" max="10245" width="1.140625" style="35" customWidth="1"/>
    <col min="10246" max="10480" width="9.140625" style="35"/>
    <col min="10481" max="10481" width="1.28515625" style="35" customWidth="1"/>
    <col min="10482" max="10482" width="11.5703125" style="35" customWidth="1"/>
    <col min="10483" max="10483" width="14.28515625" style="35" customWidth="1"/>
    <col min="10484" max="10484" width="6.28515625" style="35" customWidth="1"/>
    <col min="10485" max="10485" width="4" style="35" customWidth="1"/>
    <col min="10486" max="10486" width="4.85546875" style="35" customWidth="1"/>
    <col min="10487" max="10487" width="5.28515625" style="35" customWidth="1"/>
    <col min="10488" max="10488" width="2" style="35" customWidth="1"/>
    <col min="10489" max="10489" width="12.140625" style="35" customWidth="1"/>
    <col min="10490" max="10490" width="12" style="35" customWidth="1"/>
    <col min="10491" max="10491" width="4.7109375" style="35" customWidth="1"/>
    <col min="10492" max="10492" width="5.28515625" style="35" customWidth="1"/>
    <col min="10493" max="10493" width="0.140625" style="35" customWidth="1"/>
    <col min="10494" max="10494" width="1" style="35" customWidth="1"/>
    <col min="10495" max="10495" width="7" style="35" customWidth="1"/>
    <col min="10496" max="10496" width="0.85546875" style="35" customWidth="1"/>
    <col min="10497" max="10497" width="3.28515625" style="35" customWidth="1"/>
    <col min="10498" max="10498" width="10.28515625" style="35" customWidth="1"/>
    <col min="10499" max="10499" width="1" style="35" customWidth="1"/>
    <col min="10500" max="10500" width="0" style="35" hidden="1" customWidth="1"/>
    <col min="10501" max="10501" width="1.140625" style="35" customWidth="1"/>
    <col min="10502" max="10736" width="9.140625" style="35"/>
    <col min="10737" max="10737" width="1.28515625" style="35" customWidth="1"/>
    <col min="10738" max="10738" width="11.5703125" style="35" customWidth="1"/>
    <col min="10739" max="10739" width="14.28515625" style="35" customWidth="1"/>
    <col min="10740" max="10740" width="6.28515625" style="35" customWidth="1"/>
    <col min="10741" max="10741" width="4" style="35" customWidth="1"/>
    <col min="10742" max="10742" width="4.85546875" style="35" customWidth="1"/>
    <col min="10743" max="10743" width="5.28515625" style="35" customWidth="1"/>
    <col min="10744" max="10744" width="2" style="35" customWidth="1"/>
    <col min="10745" max="10745" width="12.140625" style="35" customWidth="1"/>
    <col min="10746" max="10746" width="12" style="35" customWidth="1"/>
    <col min="10747" max="10747" width="4.7109375" style="35" customWidth="1"/>
    <col min="10748" max="10748" width="5.28515625" style="35" customWidth="1"/>
    <col min="10749" max="10749" width="0.140625" style="35" customWidth="1"/>
    <col min="10750" max="10750" width="1" style="35" customWidth="1"/>
    <col min="10751" max="10751" width="7" style="35" customWidth="1"/>
    <col min="10752" max="10752" width="0.85546875" style="35" customWidth="1"/>
    <col min="10753" max="10753" width="3.28515625" style="35" customWidth="1"/>
    <col min="10754" max="10754" width="10.28515625" style="35" customWidth="1"/>
    <col min="10755" max="10755" width="1" style="35" customWidth="1"/>
    <col min="10756" max="10756" width="0" style="35" hidden="1" customWidth="1"/>
    <col min="10757" max="10757" width="1.140625" style="35" customWidth="1"/>
    <col min="10758" max="10992" width="9.140625" style="35"/>
    <col min="10993" max="10993" width="1.28515625" style="35" customWidth="1"/>
    <col min="10994" max="10994" width="11.5703125" style="35" customWidth="1"/>
    <col min="10995" max="10995" width="14.28515625" style="35" customWidth="1"/>
    <col min="10996" max="10996" width="6.28515625" style="35" customWidth="1"/>
    <col min="10997" max="10997" width="4" style="35" customWidth="1"/>
    <col min="10998" max="10998" width="4.85546875" style="35" customWidth="1"/>
    <col min="10999" max="10999" width="5.28515625" style="35" customWidth="1"/>
    <col min="11000" max="11000" width="2" style="35" customWidth="1"/>
    <col min="11001" max="11001" width="12.140625" style="35" customWidth="1"/>
    <col min="11002" max="11002" width="12" style="35" customWidth="1"/>
    <col min="11003" max="11003" width="4.7109375" style="35" customWidth="1"/>
    <col min="11004" max="11004" width="5.28515625" style="35" customWidth="1"/>
    <col min="11005" max="11005" width="0.140625" style="35" customWidth="1"/>
    <col min="11006" max="11006" width="1" style="35" customWidth="1"/>
    <col min="11007" max="11007" width="7" style="35" customWidth="1"/>
    <col min="11008" max="11008" width="0.85546875" style="35" customWidth="1"/>
    <col min="11009" max="11009" width="3.28515625" style="35" customWidth="1"/>
    <col min="11010" max="11010" width="10.28515625" style="35" customWidth="1"/>
    <col min="11011" max="11011" width="1" style="35" customWidth="1"/>
    <col min="11012" max="11012" width="0" style="35" hidden="1" customWidth="1"/>
    <col min="11013" max="11013" width="1.140625" style="35" customWidth="1"/>
    <col min="11014" max="11248" width="9.140625" style="35"/>
    <col min="11249" max="11249" width="1.28515625" style="35" customWidth="1"/>
    <col min="11250" max="11250" width="11.5703125" style="35" customWidth="1"/>
    <col min="11251" max="11251" width="14.28515625" style="35" customWidth="1"/>
    <col min="11252" max="11252" width="6.28515625" style="35" customWidth="1"/>
    <col min="11253" max="11253" width="4" style="35" customWidth="1"/>
    <col min="11254" max="11254" width="4.85546875" style="35" customWidth="1"/>
    <col min="11255" max="11255" width="5.28515625" style="35" customWidth="1"/>
    <col min="11256" max="11256" width="2" style="35" customWidth="1"/>
    <col min="11257" max="11257" width="12.140625" style="35" customWidth="1"/>
    <col min="11258" max="11258" width="12" style="35" customWidth="1"/>
    <col min="11259" max="11259" width="4.7109375" style="35" customWidth="1"/>
    <col min="11260" max="11260" width="5.28515625" style="35" customWidth="1"/>
    <col min="11261" max="11261" width="0.140625" style="35" customWidth="1"/>
    <col min="11262" max="11262" width="1" style="35" customWidth="1"/>
    <col min="11263" max="11263" width="7" style="35" customWidth="1"/>
    <col min="11264" max="11264" width="0.85546875" style="35" customWidth="1"/>
    <col min="11265" max="11265" width="3.28515625" style="35" customWidth="1"/>
    <col min="11266" max="11266" width="10.28515625" style="35" customWidth="1"/>
    <col min="11267" max="11267" width="1" style="35" customWidth="1"/>
    <col min="11268" max="11268" width="0" style="35" hidden="1" customWidth="1"/>
    <col min="11269" max="11269" width="1.140625" style="35" customWidth="1"/>
    <col min="11270" max="11504" width="9.140625" style="35"/>
    <col min="11505" max="11505" width="1.28515625" style="35" customWidth="1"/>
    <col min="11506" max="11506" width="11.5703125" style="35" customWidth="1"/>
    <col min="11507" max="11507" width="14.28515625" style="35" customWidth="1"/>
    <col min="11508" max="11508" width="6.28515625" style="35" customWidth="1"/>
    <col min="11509" max="11509" width="4" style="35" customWidth="1"/>
    <col min="11510" max="11510" width="4.85546875" style="35" customWidth="1"/>
    <col min="11511" max="11511" width="5.28515625" style="35" customWidth="1"/>
    <col min="11512" max="11512" width="2" style="35" customWidth="1"/>
    <col min="11513" max="11513" width="12.140625" style="35" customWidth="1"/>
    <col min="11514" max="11514" width="12" style="35" customWidth="1"/>
    <col min="11515" max="11515" width="4.7109375" style="35" customWidth="1"/>
    <col min="11516" max="11516" width="5.28515625" style="35" customWidth="1"/>
    <col min="11517" max="11517" width="0.140625" style="35" customWidth="1"/>
    <col min="11518" max="11518" width="1" style="35" customWidth="1"/>
    <col min="11519" max="11519" width="7" style="35" customWidth="1"/>
    <col min="11520" max="11520" width="0.85546875" style="35" customWidth="1"/>
    <col min="11521" max="11521" width="3.28515625" style="35" customWidth="1"/>
    <col min="11522" max="11522" width="10.28515625" style="35" customWidth="1"/>
    <col min="11523" max="11523" width="1" style="35" customWidth="1"/>
    <col min="11524" max="11524" width="0" style="35" hidden="1" customWidth="1"/>
    <col min="11525" max="11525" width="1.140625" style="35" customWidth="1"/>
    <col min="11526" max="11760" width="9.140625" style="35"/>
    <col min="11761" max="11761" width="1.28515625" style="35" customWidth="1"/>
    <col min="11762" max="11762" width="11.5703125" style="35" customWidth="1"/>
    <col min="11763" max="11763" width="14.28515625" style="35" customWidth="1"/>
    <col min="11764" max="11764" width="6.28515625" style="35" customWidth="1"/>
    <col min="11765" max="11765" width="4" style="35" customWidth="1"/>
    <col min="11766" max="11766" width="4.85546875" style="35" customWidth="1"/>
    <col min="11767" max="11767" width="5.28515625" style="35" customWidth="1"/>
    <col min="11768" max="11768" width="2" style="35" customWidth="1"/>
    <col min="11769" max="11769" width="12.140625" style="35" customWidth="1"/>
    <col min="11770" max="11770" width="12" style="35" customWidth="1"/>
    <col min="11771" max="11771" width="4.7109375" style="35" customWidth="1"/>
    <col min="11772" max="11772" width="5.28515625" style="35" customWidth="1"/>
    <col min="11773" max="11773" width="0.140625" style="35" customWidth="1"/>
    <col min="11774" max="11774" width="1" style="35" customWidth="1"/>
    <col min="11775" max="11775" width="7" style="35" customWidth="1"/>
    <col min="11776" max="11776" width="0.85546875" style="35" customWidth="1"/>
    <col min="11777" max="11777" width="3.28515625" style="35" customWidth="1"/>
    <col min="11778" max="11778" width="10.28515625" style="35" customWidth="1"/>
    <col min="11779" max="11779" width="1" style="35" customWidth="1"/>
    <col min="11780" max="11780" width="0" style="35" hidden="1" customWidth="1"/>
    <col min="11781" max="11781" width="1.140625" style="35" customWidth="1"/>
    <col min="11782" max="12016" width="9.140625" style="35"/>
    <col min="12017" max="12017" width="1.28515625" style="35" customWidth="1"/>
    <col min="12018" max="12018" width="11.5703125" style="35" customWidth="1"/>
    <col min="12019" max="12019" width="14.28515625" style="35" customWidth="1"/>
    <col min="12020" max="12020" width="6.28515625" style="35" customWidth="1"/>
    <col min="12021" max="12021" width="4" style="35" customWidth="1"/>
    <col min="12022" max="12022" width="4.85546875" style="35" customWidth="1"/>
    <col min="12023" max="12023" width="5.28515625" style="35" customWidth="1"/>
    <col min="12024" max="12024" width="2" style="35" customWidth="1"/>
    <col min="12025" max="12025" width="12.140625" style="35" customWidth="1"/>
    <col min="12026" max="12026" width="12" style="35" customWidth="1"/>
    <col min="12027" max="12027" width="4.7109375" style="35" customWidth="1"/>
    <col min="12028" max="12028" width="5.28515625" style="35" customWidth="1"/>
    <col min="12029" max="12029" width="0.140625" style="35" customWidth="1"/>
    <col min="12030" max="12030" width="1" style="35" customWidth="1"/>
    <col min="12031" max="12031" width="7" style="35" customWidth="1"/>
    <col min="12032" max="12032" width="0.85546875" style="35" customWidth="1"/>
    <col min="12033" max="12033" width="3.28515625" style="35" customWidth="1"/>
    <col min="12034" max="12034" width="10.28515625" style="35" customWidth="1"/>
    <col min="12035" max="12035" width="1" style="35" customWidth="1"/>
    <col min="12036" max="12036" width="0" style="35" hidden="1" customWidth="1"/>
    <col min="12037" max="12037" width="1.140625" style="35" customWidth="1"/>
    <col min="12038" max="12272" width="9.140625" style="35"/>
    <col min="12273" max="12273" width="1.28515625" style="35" customWidth="1"/>
    <col min="12274" max="12274" width="11.5703125" style="35" customWidth="1"/>
    <col min="12275" max="12275" width="14.28515625" style="35" customWidth="1"/>
    <col min="12276" max="12276" width="6.28515625" style="35" customWidth="1"/>
    <col min="12277" max="12277" width="4" style="35" customWidth="1"/>
    <col min="12278" max="12278" width="4.85546875" style="35" customWidth="1"/>
    <col min="12279" max="12279" width="5.28515625" style="35" customWidth="1"/>
    <col min="12280" max="12280" width="2" style="35" customWidth="1"/>
    <col min="12281" max="12281" width="12.140625" style="35" customWidth="1"/>
    <col min="12282" max="12282" width="12" style="35" customWidth="1"/>
    <col min="12283" max="12283" width="4.7109375" style="35" customWidth="1"/>
    <col min="12284" max="12284" width="5.28515625" style="35" customWidth="1"/>
    <col min="12285" max="12285" width="0.140625" style="35" customWidth="1"/>
    <col min="12286" max="12286" width="1" style="35" customWidth="1"/>
    <col min="12287" max="12287" width="7" style="35" customWidth="1"/>
    <col min="12288" max="12288" width="0.85546875" style="35" customWidth="1"/>
    <col min="12289" max="12289" width="3.28515625" style="35" customWidth="1"/>
    <col min="12290" max="12290" width="10.28515625" style="35" customWidth="1"/>
    <col min="12291" max="12291" width="1" style="35" customWidth="1"/>
    <col min="12292" max="12292" width="0" style="35" hidden="1" customWidth="1"/>
    <col min="12293" max="12293" width="1.140625" style="35" customWidth="1"/>
    <col min="12294" max="12528" width="9.140625" style="35"/>
    <col min="12529" max="12529" width="1.28515625" style="35" customWidth="1"/>
    <col min="12530" max="12530" width="11.5703125" style="35" customWidth="1"/>
    <col min="12531" max="12531" width="14.28515625" style="35" customWidth="1"/>
    <col min="12532" max="12532" width="6.28515625" style="35" customWidth="1"/>
    <col min="12533" max="12533" width="4" style="35" customWidth="1"/>
    <col min="12534" max="12534" width="4.85546875" style="35" customWidth="1"/>
    <col min="12535" max="12535" width="5.28515625" style="35" customWidth="1"/>
    <col min="12536" max="12536" width="2" style="35" customWidth="1"/>
    <col min="12537" max="12537" width="12.140625" style="35" customWidth="1"/>
    <col min="12538" max="12538" width="12" style="35" customWidth="1"/>
    <col min="12539" max="12539" width="4.7109375" style="35" customWidth="1"/>
    <col min="12540" max="12540" width="5.28515625" style="35" customWidth="1"/>
    <col min="12541" max="12541" width="0.140625" style="35" customWidth="1"/>
    <col min="12542" max="12542" width="1" style="35" customWidth="1"/>
    <col min="12543" max="12543" width="7" style="35" customWidth="1"/>
    <col min="12544" max="12544" width="0.85546875" style="35" customWidth="1"/>
    <col min="12545" max="12545" width="3.28515625" style="35" customWidth="1"/>
    <col min="12546" max="12546" width="10.28515625" style="35" customWidth="1"/>
    <col min="12547" max="12547" width="1" style="35" customWidth="1"/>
    <col min="12548" max="12548" width="0" style="35" hidden="1" customWidth="1"/>
    <col min="12549" max="12549" width="1.140625" style="35" customWidth="1"/>
    <col min="12550" max="12784" width="9.140625" style="35"/>
    <col min="12785" max="12785" width="1.28515625" style="35" customWidth="1"/>
    <col min="12786" max="12786" width="11.5703125" style="35" customWidth="1"/>
    <col min="12787" max="12787" width="14.28515625" style="35" customWidth="1"/>
    <col min="12788" max="12788" width="6.28515625" style="35" customWidth="1"/>
    <col min="12789" max="12789" width="4" style="35" customWidth="1"/>
    <col min="12790" max="12790" width="4.85546875" style="35" customWidth="1"/>
    <col min="12791" max="12791" width="5.28515625" style="35" customWidth="1"/>
    <col min="12792" max="12792" width="2" style="35" customWidth="1"/>
    <col min="12793" max="12793" width="12.140625" style="35" customWidth="1"/>
    <col min="12794" max="12794" width="12" style="35" customWidth="1"/>
    <col min="12795" max="12795" width="4.7109375" style="35" customWidth="1"/>
    <col min="12796" max="12796" width="5.28515625" style="35" customWidth="1"/>
    <col min="12797" max="12797" width="0.140625" style="35" customWidth="1"/>
    <col min="12798" max="12798" width="1" style="35" customWidth="1"/>
    <col min="12799" max="12799" width="7" style="35" customWidth="1"/>
    <col min="12800" max="12800" width="0.85546875" style="35" customWidth="1"/>
    <col min="12801" max="12801" width="3.28515625" style="35" customWidth="1"/>
    <col min="12802" max="12802" width="10.28515625" style="35" customWidth="1"/>
    <col min="12803" max="12803" width="1" style="35" customWidth="1"/>
    <col min="12804" max="12804" width="0" style="35" hidden="1" customWidth="1"/>
    <col min="12805" max="12805" width="1.140625" style="35" customWidth="1"/>
    <col min="12806" max="13040" width="9.140625" style="35"/>
    <col min="13041" max="13041" width="1.28515625" style="35" customWidth="1"/>
    <col min="13042" max="13042" width="11.5703125" style="35" customWidth="1"/>
    <col min="13043" max="13043" width="14.28515625" style="35" customWidth="1"/>
    <col min="13044" max="13044" width="6.28515625" style="35" customWidth="1"/>
    <col min="13045" max="13045" width="4" style="35" customWidth="1"/>
    <col min="13046" max="13046" width="4.85546875" style="35" customWidth="1"/>
    <col min="13047" max="13047" width="5.28515625" style="35" customWidth="1"/>
    <col min="13048" max="13048" width="2" style="35" customWidth="1"/>
    <col min="13049" max="13049" width="12.140625" style="35" customWidth="1"/>
    <col min="13050" max="13050" width="12" style="35" customWidth="1"/>
    <col min="13051" max="13051" width="4.7109375" style="35" customWidth="1"/>
    <col min="13052" max="13052" width="5.28515625" style="35" customWidth="1"/>
    <col min="13053" max="13053" width="0.140625" style="35" customWidth="1"/>
    <col min="13054" max="13054" width="1" style="35" customWidth="1"/>
    <col min="13055" max="13055" width="7" style="35" customWidth="1"/>
    <col min="13056" max="13056" width="0.85546875" style="35" customWidth="1"/>
    <col min="13057" max="13057" width="3.28515625" style="35" customWidth="1"/>
    <col min="13058" max="13058" width="10.28515625" style="35" customWidth="1"/>
    <col min="13059" max="13059" width="1" style="35" customWidth="1"/>
    <col min="13060" max="13060" width="0" style="35" hidden="1" customWidth="1"/>
    <col min="13061" max="13061" width="1.140625" style="35" customWidth="1"/>
    <col min="13062" max="13296" width="9.140625" style="35"/>
    <col min="13297" max="13297" width="1.28515625" style="35" customWidth="1"/>
    <col min="13298" max="13298" width="11.5703125" style="35" customWidth="1"/>
    <col min="13299" max="13299" width="14.28515625" style="35" customWidth="1"/>
    <col min="13300" max="13300" width="6.28515625" style="35" customWidth="1"/>
    <col min="13301" max="13301" width="4" style="35" customWidth="1"/>
    <col min="13302" max="13302" width="4.85546875" style="35" customWidth="1"/>
    <col min="13303" max="13303" width="5.28515625" style="35" customWidth="1"/>
    <col min="13304" max="13304" width="2" style="35" customWidth="1"/>
    <col min="13305" max="13305" width="12.140625" style="35" customWidth="1"/>
    <col min="13306" max="13306" width="12" style="35" customWidth="1"/>
    <col min="13307" max="13307" width="4.7109375" style="35" customWidth="1"/>
    <col min="13308" max="13308" width="5.28515625" style="35" customWidth="1"/>
    <col min="13309" max="13309" width="0.140625" style="35" customWidth="1"/>
    <col min="13310" max="13310" width="1" style="35" customWidth="1"/>
    <col min="13311" max="13311" width="7" style="35" customWidth="1"/>
    <col min="13312" max="13312" width="0.85546875" style="35" customWidth="1"/>
    <col min="13313" max="13313" width="3.28515625" style="35" customWidth="1"/>
    <col min="13314" max="13314" width="10.28515625" style="35" customWidth="1"/>
    <col min="13315" max="13315" width="1" style="35" customWidth="1"/>
    <col min="13316" max="13316" width="0" style="35" hidden="1" customWidth="1"/>
    <col min="13317" max="13317" width="1.140625" style="35" customWidth="1"/>
    <col min="13318" max="13552" width="9.140625" style="35"/>
    <col min="13553" max="13553" width="1.28515625" style="35" customWidth="1"/>
    <col min="13554" max="13554" width="11.5703125" style="35" customWidth="1"/>
    <col min="13555" max="13555" width="14.28515625" style="35" customWidth="1"/>
    <col min="13556" max="13556" width="6.28515625" style="35" customWidth="1"/>
    <col min="13557" max="13557" width="4" style="35" customWidth="1"/>
    <col min="13558" max="13558" width="4.85546875" style="35" customWidth="1"/>
    <col min="13559" max="13559" width="5.28515625" style="35" customWidth="1"/>
    <col min="13560" max="13560" width="2" style="35" customWidth="1"/>
    <col min="13561" max="13561" width="12.140625" style="35" customWidth="1"/>
    <col min="13562" max="13562" width="12" style="35" customWidth="1"/>
    <col min="13563" max="13563" width="4.7109375" style="35" customWidth="1"/>
    <col min="13564" max="13564" width="5.28515625" style="35" customWidth="1"/>
    <col min="13565" max="13565" width="0.140625" style="35" customWidth="1"/>
    <col min="13566" max="13566" width="1" style="35" customWidth="1"/>
    <col min="13567" max="13567" width="7" style="35" customWidth="1"/>
    <col min="13568" max="13568" width="0.85546875" style="35" customWidth="1"/>
    <col min="13569" max="13569" width="3.28515625" style="35" customWidth="1"/>
    <col min="13570" max="13570" width="10.28515625" style="35" customWidth="1"/>
    <col min="13571" max="13571" width="1" style="35" customWidth="1"/>
    <col min="13572" max="13572" width="0" style="35" hidden="1" customWidth="1"/>
    <col min="13573" max="13573" width="1.140625" style="35" customWidth="1"/>
    <col min="13574" max="13808" width="9.140625" style="35"/>
    <col min="13809" max="13809" width="1.28515625" style="35" customWidth="1"/>
    <col min="13810" max="13810" width="11.5703125" style="35" customWidth="1"/>
    <col min="13811" max="13811" width="14.28515625" style="35" customWidth="1"/>
    <col min="13812" max="13812" width="6.28515625" style="35" customWidth="1"/>
    <col min="13813" max="13813" width="4" style="35" customWidth="1"/>
    <col min="13814" max="13814" width="4.85546875" style="35" customWidth="1"/>
    <col min="13815" max="13815" width="5.28515625" style="35" customWidth="1"/>
    <col min="13816" max="13816" width="2" style="35" customWidth="1"/>
    <col min="13817" max="13817" width="12.140625" style="35" customWidth="1"/>
    <col min="13818" max="13818" width="12" style="35" customWidth="1"/>
    <col min="13819" max="13819" width="4.7109375" style="35" customWidth="1"/>
    <col min="13820" max="13820" width="5.28515625" style="35" customWidth="1"/>
    <col min="13821" max="13821" width="0.140625" style="35" customWidth="1"/>
    <col min="13822" max="13822" width="1" style="35" customWidth="1"/>
    <col min="13823" max="13823" width="7" style="35" customWidth="1"/>
    <col min="13824" max="13824" width="0.85546875" style="35" customWidth="1"/>
    <col min="13825" max="13825" width="3.28515625" style="35" customWidth="1"/>
    <col min="13826" max="13826" width="10.28515625" style="35" customWidth="1"/>
    <col min="13827" max="13827" width="1" style="35" customWidth="1"/>
    <col min="13828" max="13828" width="0" style="35" hidden="1" customWidth="1"/>
    <col min="13829" max="13829" width="1.140625" style="35" customWidth="1"/>
    <col min="13830" max="14064" width="9.140625" style="35"/>
    <col min="14065" max="14065" width="1.28515625" style="35" customWidth="1"/>
    <col min="14066" max="14066" width="11.5703125" style="35" customWidth="1"/>
    <col min="14067" max="14067" width="14.28515625" style="35" customWidth="1"/>
    <col min="14068" max="14068" width="6.28515625" style="35" customWidth="1"/>
    <col min="14069" max="14069" width="4" style="35" customWidth="1"/>
    <col min="14070" max="14070" width="4.85546875" style="35" customWidth="1"/>
    <col min="14071" max="14071" width="5.28515625" style="35" customWidth="1"/>
    <col min="14072" max="14072" width="2" style="35" customWidth="1"/>
    <col min="14073" max="14073" width="12.140625" style="35" customWidth="1"/>
    <col min="14074" max="14074" width="12" style="35" customWidth="1"/>
    <col min="14075" max="14075" width="4.7109375" style="35" customWidth="1"/>
    <col min="14076" max="14076" width="5.28515625" style="35" customWidth="1"/>
    <col min="14077" max="14077" width="0.140625" style="35" customWidth="1"/>
    <col min="14078" max="14078" width="1" style="35" customWidth="1"/>
    <col min="14079" max="14079" width="7" style="35" customWidth="1"/>
    <col min="14080" max="14080" width="0.85546875" style="35" customWidth="1"/>
    <col min="14081" max="14081" width="3.28515625" style="35" customWidth="1"/>
    <col min="14082" max="14082" width="10.28515625" style="35" customWidth="1"/>
    <col min="14083" max="14083" width="1" style="35" customWidth="1"/>
    <col min="14084" max="14084" width="0" style="35" hidden="1" customWidth="1"/>
    <col min="14085" max="14085" width="1.140625" style="35" customWidth="1"/>
    <col min="14086" max="14320" width="9.140625" style="35"/>
    <col min="14321" max="14321" width="1.28515625" style="35" customWidth="1"/>
    <col min="14322" max="14322" width="11.5703125" style="35" customWidth="1"/>
    <col min="14323" max="14323" width="14.28515625" style="35" customWidth="1"/>
    <col min="14324" max="14324" width="6.28515625" style="35" customWidth="1"/>
    <col min="14325" max="14325" width="4" style="35" customWidth="1"/>
    <col min="14326" max="14326" width="4.85546875" style="35" customWidth="1"/>
    <col min="14327" max="14327" width="5.28515625" style="35" customWidth="1"/>
    <col min="14328" max="14328" width="2" style="35" customWidth="1"/>
    <col min="14329" max="14329" width="12.140625" style="35" customWidth="1"/>
    <col min="14330" max="14330" width="12" style="35" customWidth="1"/>
    <col min="14331" max="14331" width="4.7109375" style="35" customWidth="1"/>
    <col min="14332" max="14332" width="5.28515625" style="35" customWidth="1"/>
    <col min="14333" max="14333" width="0.140625" style="35" customWidth="1"/>
    <col min="14334" max="14334" width="1" style="35" customWidth="1"/>
    <col min="14335" max="14335" width="7" style="35" customWidth="1"/>
    <col min="14336" max="14336" width="0.85546875" style="35" customWidth="1"/>
    <col min="14337" max="14337" width="3.28515625" style="35" customWidth="1"/>
    <col min="14338" max="14338" width="10.28515625" style="35" customWidth="1"/>
    <col min="14339" max="14339" width="1" style="35" customWidth="1"/>
    <col min="14340" max="14340" width="0" style="35" hidden="1" customWidth="1"/>
    <col min="14341" max="14341" width="1.140625" style="35" customWidth="1"/>
    <col min="14342" max="14576" width="9.140625" style="35"/>
    <col min="14577" max="14577" width="1.28515625" style="35" customWidth="1"/>
    <col min="14578" max="14578" width="11.5703125" style="35" customWidth="1"/>
    <col min="14579" max="14579" width="14.28515625" style="35" customWidth="1"/>
    <col min="14580" max="14580" width="6.28515625" style="35" customWidth="1"/>
    <col min="14581" max="14581" width="4" style="35" customWidth="1"/>
    <col min="14582" max="14582" width="4.85546875" style="35" customWidth="1"/>
    <col min="14583" max="14583" width="5.28515625" style="35" customWidth="1"/>
    <col min="14584" max="14584" width="2" style="35" customWidth="1"/>
    <col min="14585" max="14585" width="12.140625" style="35" customWidth="1"/>
    <col min="14586" max="14586" width="12" style="35" customWidth="1"/>
    <col min="14587" max="14587" width="4.7109375" style="35" customWidth="1"/>
    <col min="14588" max="14588" width="5.28515625" style="35" customWidth="1"/>
    <col min="14589" max="14589" width="0.140625" style="35" customWidth="1"/>
    <col min="14590" max="14590" width="1" style="35" customWidth="1"/>
    <col min="14591" max="14591" width="7" style="35" customWidth="1"/>
    <col min="14592" max="14592" width="0.85546875" style="35" customWidth="1"/>
    <col min="14593" max="14593" width="3.28515625" style="35" customWidth="1"/>
    <col min="14594" max="14594" width="10.28515625" style="35" customWidth="1"/>
    <col min="14595" max="14595" width="1" style="35" customWidth="1"/>
    <col min="14596" max="14596" width="0" style="35" hidden="1" customWidth="1"/>
    <col min="14597" max="14597" width="1.140625" style="35" customWidth="1"/>
    <col min="14598" max="14832" width="9.140625" style="35"/>
    <col min="14833" max="14833" width="1.28515625" style="35" customWidth="1"/>
    <col min="14834" max="14834" width="11.5703125" style="35" customWidth="1"/>
    <col min="14835" max="14835" width="14.28515625" style="35" customWidth="1"/>
    <col min="14836" max="14836" width="6.28515625" style="35" customWidth="1"/>
    <col min="14837" max="14837" width="4" style="35" customWidth="1"/>
    <col min="14838" max="14838" width="4.85546875" style="35" customWidth="1"/>
    <col min="14839" max="14839" width="5.28515625" style="35" customWidth="1"/>
    <col min="14840" max="14840" width="2" style="35" customWidth="1"/>
    <col min="14841" max="14841" width="12.140625" style="35" customWidth="1"/>
    <col min="14842" max="14842" width="12" style="35" customWidth="1"/>
    <col min="14843" max="14843" width="4.7109375" style="35" customWidth="1"/>
    <col min="14844" max="14844" width="5.28515625" style="35" customWidth="1"/>
    <col min="14845" max="14845" width="0.140625" style="35" customWidth="1"/>
    <col min="14846" max="14846" width="1" style="35" customWidth="1"/>
    <col min="14847" max="14847" width="7" style="35" customWidth="1"/>
    <col min="14848" max="14848" width="0.85546875" style="35" customWidth="1"/>
    <col min="14849" max="14849" width="3.28515625" style="35" customWidth="1"/>
    <col min="14850" max="14850" width="10.28515625" style="35" customWidth="1"/>
    <col min="14851" max="14851" width="1" style="35" customWidth="1"/>
    <col min="14852" max="14852" width="0" style="35" hidden="1" customWidth="1"/>
    <col min="14853" max="14853" width="1.140625" style="35" customWidth="1"/>
    <col min="14854" max="15088" width="9.140625" style="35"/>
    <col min="15089" max="15089" width="1.28515625" style="35" customWidth="1"/>
    <col min="15090" max="15090" width="11.5703125" style="35" customWidth="1"/>
    <col min="15091" max="15091" width="14.28515625" style="35" customWidth="1"/>
    <col min="15092" max="15092" width="6.28515625" style="35" customWidth="1"/>
    <col min="15093" max="15093" width="4" style="35" customWidth="1"/>
    <col min="15094" max="15094" width="4.85546875" style="35" customWidth="1"/>
    <col min="15095" max="15095" width="5.28515625" style="35" customWidth="1"/>
    <col min="15096" max="15096" width="2" style="35" customWidth="1"/>
    <col min="15097" max="15097" width="12.140625" style="35" customWidth="1"/>
    <col min="15098" max="15098" width="12" style="35" customWidth="1"/>
    <col min="15099" max="15099" width="4.7109375" style="35" customWidth="1"/>
    <col min="15100" max="15100" width="5.28515625" style="35" customWidth="1"/>
    <col min="15101" max="15101" width="0.140625" style="35" customWidth="1"/>
    <col min="15102" max="15102" width="1" style="35" customWidth="1"/>
    <col min="15103" max="15103" width="7" style="35" customWidth="1"/>
    <col min="15104" max="15104" width="0.85546875" style="35" customWidth="1"/>
    <col min="15105" max="15105" width="3.28515625" style="35" customWidth="1"/>
    <col min="15106" max="15106" width="10.28515625" style="35" customWidth="1"/>
    <col min="15107" max="15107" width="1" style="35" customWidth="1"/>
    <col min="15108" max="15108" width="0" style="35" hidden="1" customWidth="1"/>
    <col min="15109" max="15109" width="1.140625" style="35" customWidth="1"/>
    <col min="15110" max="15344" width="9.140625" style="35"/>
    <col min="15345" max="15345" width="1.28515625" style="35" customWidth="1"/>
    <col min="15346" max="15346" width="11.5703125" style="35" customWidth="1"/>
    <col min="15347" max="15347" width="14.28515625" style="35" customWidth="1"/>
    <col min="15348" max="15348" width="6.28515625" style="35" customWidth="1"/>
    <col min="15349" max="15349" width="4" style="35" customWidth="1"/>
    <col min="15350" max="15350" width="4.85546875" style="35" customWidth="1"/>
    <col min="15351" max="15351" width="5.28515625" style="35" customWidth="1"/>
    <col min="15352" max="15352" width="2" style="35" customWidth="1"/>
    <col min="15353" max="15353" width="12.140625" style="35" customWidth="1"/>
    <col min="15354" max="15354" width="12" style="35" customWidth="1"/>
    <col min="15355" max="15355" width="4.7109375" style="35" customWidth="1"/>
    <col min="15356" max="15356" width="5.28515625" style="35" customWidth="1"/>
    <col min="15357" max="15357" width="0.140625" style="35" customWidth="1"/>
    <col min="15358" max="15358" width="1" style="35" customWidth="1"/>
    <col min="15359" max="15359" width="7" style="35" customWidth="1"/>
    <col min="15360" max="15360" width="0.85546875" style="35" customWidth="1"/>
    <col min="15361" max="15361" width="3.28515625" style="35" customWidth="1"/>
    <col min="15362" max="15362" width="10.28515625" style="35" customWidth="1"/>
    <col min="15363" max="15363" width="1" style="35" customWidth="1"/>
    <col min="15364" max="15364" width="0" style="35" hidden="1" customWidth="1"/>
    <col min="15365" max="15365" width="1.140625" style="35" customWidth="1"/>
    <col min="15366" max="15600" width="9.140625" style="35"/>
    <col min="15601" max="15601" width="1.28515625" style="35" customWidth="1"/>
    <col min="15602" max="15602" width="11.5703125" style="35" customWidth="1"/>
    <col min="15603" max="15603" width="14.28515625" style="35" customWidth="1"/>
    <col min="15604" max="15604" width="6.28515625" style="35" customWidth="1"/>
    <col min="15605" max="15605" width="4" style="35" customWidth="1"/>
    <col min="15606" max="15606" width="4.85546875" style="35" customWidth="1"/>
    <col min="15607" max="15607" width="5.28515625" style="35" customWidth="1"/>
    <col min="15608" max="15608" width="2" style="35" customWidth="1"/>
    <col min="15609" max="15609" width="12.140625" style="35" customWidth="1"/>
    <col min="15610" max="15610" width="12" style="35" customWidth="1"/>
    <col min="15611" max="15611" width="4.7109375" style="35" customWidth="1"/>
    <col min="15612" max="15612" width="5.28515625" style="35" customWidth="1"/>
    <col min="15613" max="15613" width="0.140625" style="35" customWidth="1"/>
    <col min="15614" max="15614" width="1" style="35" customWidth="1"/>
    <col min="15615" max="15615" width="7" style="35" customWidth="1"/>
    <col min="15616" max="15616" width="0.85546875" style="35" customWidth="1"/>
    <col min="15617" max="15617" width="3.28515625" style="35" customWidth="1"/>
    <col min="15618" max="15618" width="10.28515625" style="35" customWidth="1"/>
    <col min="15619" max="15619" width="1" style="35" customWidth="1"/>
    <col min="15620" max="15620" width="0" style="35" hidden="1" customWidth="1"/>
    <col min="15621" max="15621" width="1.140625" style="35" customWidth="1"/>
    <col min="15622" max="15856" width="9.140625" style="35"/>
    <col min="15857" max="15857" width="1.28515625" style="35" customWidth="1"/>
    <col min="15858" max="15858" width="11.5703125" style="35" customWidth="1"/>
    <col min="15859" max="15859" width="14.28515625" style="35" customWidth="1"/>
    <col min="15860" max="15860" width="6.28515625" style="35" customWidth="1"/>
    <col min="15861" max="15861" width="4" style="35" customWidth="1"/>
    <col min="15862" max="15862" width="4.85546875" style="35" customWidth="1"/>
    <col min="15863" max="15863" width="5.28515625" style="35" customWidth="1"/>
    <col min="15864" max="15864" width="2" style="35" customWidth="1"/>
    <col min="15865" max="15865" width="12.140625" style="35" customWidth="1"/>
    <col min="15866" max="15866" width="12" style="35" customWidth="1"/>
    <col min="15867" max="15867" width="4.7109375" style="35" customWidth="1"/>
    <col min="15868" max="15868" width="5.28515625" style="35" customWidth="1"/>
    <col min="15869" max="15869" width="0.140625" style="35" customWidth="1"/>
    <col min="15870" max="15870" width="1" style="35" customWidth="1"/>
    <col min="15871" max="15871" width="7" style="35" customWidth="1"/>
    <col min="15872" max="15872" width="0.85546875" style="35" customWidth="1"/>
    <col min="15873" max="15873" width="3.28515625" style="35" customWidth="1"/>
    <col min="15874" max="15874" width="10.28515625" style="35" customWidth="1"/>
    <col min="15875" max="15875" width="1" style="35" customWidth="1"/>
    <col min="15876" max="15876" width="0" style="35" hidden="1" customWidth="1"/>
    <col min="15877" max="15877" width="1.140625" style="35" customWidth="1"/>
    <col min="15878" max="16112" width="9.140625" style="35"/>
    <col min="16113" max="16113" width="1.28515625" style="35" customWidth="1"/>
    <col min="16114" max="16114" width="11.5703125" style="35" customWidth="1"/>
    <col min="16115" max="16115" width="14.28515625" style="35" customWidth="1"/>
    <col min="16116" max="16116" width="6.28515625" style="35" customWidth="1"/>
    <col min="16117" max="16117" width="4" style="35" customWidth="1"/>
    <col min="16118" max="16118" width="4.85546875" style="35" customWidth="1"/>
    <col min="16119" max="16119" width="5.28515625" style="35" customWidth="1"/>
    <col min="16120" max="16120" width="2" style="35" customWidth="1"/>
    <col min="16121" max="16121" width="12.140625" style="35" customWidth="1"/>
    <col min="16122" max="16122" width="12" style="35" customWidth="1"/>
    <col min="16123" max="16123" width="4.7109375" style="35" customWidth="1"/>
    <col min="16124" max="16124" width="5.28515625" style="35" customWidth="1"/>
    <col min="16125" max="16125" width="0.140625" style="35" customWidth="1"/>
    <col min="16126" max="16126" width="1" style="35" customWidth="1"/>
    <col min="16127" max="16127" width="7" style="35" customWidth="1"/>
    <col min="16128" max="16128" width="0.85546875" style="35" customWidth="1"/>
    <col min="16129" max="16129" width="3.28515625" style="35" customWidth="1"/>
    <col min="16130" max="16130" width="10.28515625" style="35" customWidth="1"/>
    <col min="16131" max="16131" width="1" style="35" customWidth="1"/>
    <col min="16132" max="16132" width="0" style="35" hidden="1" customWidth="1"/>
    <col min="16133" max="16133" width="1.140625" style="35" customWidth="1"/>
    <col min="16134" max="16384" width="9.140625" style="35"/>
  </cols>
  <sheetData>
    <row r="1" spans="1:7" ht="7.9" customHeight="1" x14ac:dyDescent="0.25"/>
    <row r="2" spans="1:7" ht="31.5" customHeight="1" x14ac:dyDescent="0.25">
      <c r="A2" s="136" t="s">
        <v>290</v>
      </c>
      <c r="B2" s="181"/>
      <c r="C2" s="181"/>
      <c r="D2" s="181"/>
      <c r="E2" s="181"/>
      <c r="F2" s="36"/>
      <c r="G2" s="36"/>
    </row>
    <row r="3" spans="1:7" ht="18" x14ac:dyDescent="0.25">
      <c r="A3" s="41"/>
      <c r="B3" s="41"/>
      <c r="C3" s="46"/>
      <c r="D3" s="46"/>
      <c r="E3" s="46"/>
      <c r="F3" s="32"/>
      <c r="G3" s="32"/>
    </row>
    <row r="4" spans="1:7" x14ac:dyDescent="0.25">
      <c r="A4" s="137" t="s">
        <v>20</v>
      </c>
      <c r="B4" s="182"/>
      <c r="C4" s="182"/>
      <c r="D4" s="182"/>
      <c r="E4" s="182"/>
      <c r="F4" s="37"/>
      <c r="G4" s="37"/>
    </row>
    <row r="5" spans="1:7" ht="15.75" x14ac:dyDescent="0.25">
      <c r="A5" s="42"/>
      <c r="B5" s="42"/>
      <c r="C5" s="47"/>
      <c r="D5" s="47"/>
      <c r="E5" s="47"/>
      <c r="F5" s="34"/>
      <c r="G5" s="34"/>
    </row>
    <row r="6" spans="1:7" ht="15.75" x14ac:dyDescent="0.25">
      <c r="A6" s="189" t="s">
        <v>271</v>
      </c>
      <c r="B6" s="190"/>
      <c r="C6" s="190"/>
      <c r="D6" s="190"/>
      <c r="E6" s="190"/>
      <c r="F6" s="33"/>
      <c r="G6" s="33"/>
    </row>
    <row r="7" spans="1:7" x14ac:dyDescent="0.25">
      <c r="D7" s="176"/>
      <c r="E7" s="176"/>
    </row>
    <row r="10" spans="1:7" ht="11.1" customHeight="1" x14ac:dyDescent="0.25"/>
    <row r="11" spans="1:7" ht="18" customHeight="1" x14ac:dyDescent="0.25"/>
    <row r="12" spans="1:7" ht="5.0999999999999996" customHeight="1" x14ac:dyDescent="0.25"/>
    <row r="13" spans="1:7" ht="53.25" customHeight="1" x14ac:dyDescent="0.25">
      <c r="A13" s="191" t="s">
        <v>269</v>
      </c>
      <c r="B13" s="192"/>
      <c r="C13" s="115" t="s">
        <v>291</v>
      </c>
      <c r="D13" s="102" t="s">
        <v>292</v>
      </c>
      <c r="E13" s="115" t="s">
        <v>295</v>
      </c>
    </row>
    <row r="14" spans="1:7" s="22" customFormat="1" ht="14.45" customHeight="1" x14ac:dyDescent="0.2">
      <c r="A14" s="111" t="s">
        <v>70</v>
      </c>
      <c r="B14" s="111" t="s">
        <v>71</v>
      </c>
      <c r="C14" s="119" t="s">
        <v>72</v>
      </c>
      <c r="D14" s="119" t="s">
        <v>73</v>
      </c>
      <c r="E14" s="119" t="s">
        <v>272</v>
      </c>
    </row>
    <row r="15" spans="1:7" ht="36" customHeight="1" x14ac:dyDescent="0.25">
      <c r="A15" s="43"/>
      <c r="B15" s="43" t="s">
        <v>64</v>
      </c>
      <c r="C15" s="48">
        <f t="shared" ref="C15:D17" si="0">C16</f>
        <v>1999480</v>
      </c>
      <c r="D15" s="48">
        <f t="shared" si="0"/>
        <v>893523.84000000008</v>
      </c>
      <c r="E15" s="48">
        <f>D15/C15*100</f>
        <v>44.687810830816019</v>
      </c>
    </row>
    <row r="16" spans="1:7" ht="36" customHeight="1" x14ac:dyDescent="0.25">
      <c r="A16" s="43" t="s">
        <v>254</v>
      </c>
      <c r="B16" s="43" t="s">
        <v>255</v>
      </c>
      <c r="C16" s="48">
        <f t="shared" si="0"/>
        <v>1999480</v>
      </c>
      <c r="D16" s="48">
        <f t="shared" si="0"/>
        <v>893523.84000000008</v>
      </c>
      <c r="E16" s="48">
        <f t="shared" ref="E16:E77" si="1">D16/C16*100</f>
        <v>44.687810830816019</v>
      </c>
    </row>
    <row r="17" spans="1:5" ht="36" customHeight="1" x14ac:dyDescent="0.25">
      <c r="A17" s="43" t="s">
        <v>256</v>
      </c>
      <c r="B17" s="43" t="s">
        <v>257</v>
      </c>
      <c r="C17" s="48">
        <f t="shared" si="0"/>
        <v>1999480</v>
      </c>
      <c r="D17" s="48">
        <f t="shared" si="0"/>
        <v>893523.84000000008</v>
      </c>
      <c r="E17" s="48">
        <f t="shared" si="1"/>
        <v>44.687810830816019</v>
      </c>
    </row>
    <row r="18" spans="1:5" ht="39.6" customHeight="1" x14ac:dyDescent="0.25">
      <c r="A18" s="43" t="s">
        <v>258</v>
      </c>
      <c r="B18" s="43" t="s">
        <v>62</v>
      </c>
      <c r="C18" s="48">
        <f>C19+C48+C56+C65+C77+C85+C92+C97+C102+C107+C128+C132+C140</f>
        <v>1999480</v>
      </c>
      <c r="D18" s="48">
        <f>D19+D48+D56+D65+D77+D85+D92+D97+D102+D107+D128+D132+D140</f>
        <v>893523.84000000008</v>
      </c>
      <c r="E18" s="48">
        <f t="shared" si="1"/>
        <v>44.687810830816019</v>
      </c>
    </row>
    <row r="19" spans="1:5" ht="37.15" customHeight="1" x14ac:dyDescent="0.25">
      <c r="A19" s="116" t="s">
        <v>259</v>
      </c>
      <c r="B19" s="117" t="s">
        <v>39</v>
      </c>
      <c r="C19" s="118">
        <f>C20+C23+C27+C34+C39+C44</f>
        <v>1461790</v>
      </c>
      <c r="D19" s="118">
        <f>D20+D23+D27+D34+D39+D44</f>
        <v>726154.05</v>
      </c>
      <c r="E19" s="118">
        <f t="shared" si="1"/>
        <v>49.675675028560882</v>
      </c>
    </row>
    <row r="20" spans="1:5" ht="37.15" customHeight="1" x14ac:dyDescent="0.25">
      <c r="A20" s="44" t="s">
        <v>40</v>
      </c>
      <c r="B20" s="44" t="s">
        <v>41</v>
      </c>
      <c r="C20" s="49">
        <f>C21</f>
        <v>27990</v>
      </c>
      <c r="D20" s="49">
        <f>D21</f>
        <v>7364.01</v>
      </c>
      <c r="E20" s="49">
        <f t="shared" si="1"/>
        <v>26.309431939978566</v>
      </c>
    </row>
    <row r="21" spans="1:5" ht="28.15" customHeight="1" x14ac:dyDescent="0.25">
      <c r="A21" s="44" t="s">
        <v>115</v>
      </c>
      <c r="B21" s="44" t="s">
        <v>14</v>
      </c>
      <c r="C21" s="49">
        <f>C22</f>
        <v>27990</v>
      </c>
      <c r="D21" s="49">
        <f>D22</f>
        <v>7364.01</v>
      </c>
      <c r="E21" s="49">
        <f t="shared" si="1"/>
        <v>26.309431939978566</v>
      </c>
    </row>
    <row r="22" spans="1:5" ht="28.15" customHeight="1" x14ac:dyDescent="0.25">
      <c r="A22" s="44" t="s">
        <v>134</v>
      </c>
      <c r="B22" s="44" t="s">
        <v>22</v>
      </c>
      <c r="C22" s="49">
        <v>27990</v>
      </c>
      <c r="D22" s="49">
        <v>7364.01</v>
      </c>
      <c r="E22" s="49">
        <f t="shared" si="1"/>
        <v>26.309431939978566</v>
      </c>
    </row>
    <row r="23" spans="1:5" ht="37.15" customHeight="1" x14ac:dyDescent="0.25">
      <c r="A23" s="44" t="s">
        <v>42</v>
      </c>
      <c r="B23" s="44" t="s">
        <v>43</v>
      </c>
      <c r="C23" s="49">
        <f>C24</f>
        <v>76500</v>
      </c>
      <c r="D23" s="49">
        <f>D24</f>
        <v>50829.4</v>
      </c>
      <c r="E23" s="49">
        <f t="shared" si="1"/>
        <v>66.443660130718953</v>
      </c>
    </row>
    <row r="24" spans="1:5" ht="28.15" customHeight="1" x14ac:dyDescent="0.25">
      <c r="A24" s="44" t="s">
        <v>115</v>
      </c>
      <c r="B24" s="44" t="s">
        <v>14</v>
      </c>
      <c r="C24" s="49">
        <f>C25+C26</f>
        <v>76500</v>
      </c>
      <c r="D24" s="49">
        <f>D25+D26</f>
        <v>50829.4</v>
      </c>
      <c r="E24" s="49">
        <f t="shared" si="1"/>
        <v>66.443660130718953</v>
      </c>
    </row>
    <row r="25" spans="1:5" ht="28.15" customHeight="1" x14ac:dyDescent="0.25">
      <c r="A25" s="44" t="s">
        <v>134</v>
      </c>
      <c r="B25" s="44" t="s">
        <v>22</v>
      </c>
      <c r="C25" s="49">
        <v>75700</v>
      </c>
      <c r="D25" s="49">
        <v>50511.4</v>
      </c>
      <c r="E25" s="49">
        <f t="shared" si="1"/>
        <v>66.725759577278737</v>
      </c>
    </row>
    <row r="26" spans="1:5" ht="28.15" customHeight="1" x14ac:dyDescent="0.25">
      <c r="A26" s="44" t="s">
        <v>194</v>
      </c>
      <c r="B26" s="44" t="s">
        <v>37</v>
      </c>
      <c r="C26" s="49">
        <v>800</v>
      </c>
      <c r="D26" s="49">
        <v>318</v>
      </c>
      <c r="E26" s="49">
        <f t="shared" si="1"/>
        <v>39.75</v>
      </c>
    </row>
    <row r="27" spans="1:5" ht="37.15" customHeight="1" x14ac:dyDescent="0.25">
      <c r="A27" s="44" t="s">
        <v>44</v>
      </c>
      <c r="B27" s="44" t="s">
        <v>45</v>
      </c>
      <c r="C27" s="49">
        <f>C28+C32</f>
        <v>20300</v>
      </c>
      <c r="D27" s="49">
        <f>D28+D32</f>
        <v>9167.16</v>
      </c>
      <c r="E27" s="49">
        <f t="shared" si="1"/>
        <v>45.158423645320198</v>
      </c>
    </row>
    <row r="28" spans="1:5" ht="28.15" customHeight="1" x14ac:dyDescent="0.25">
      <c r="A28" s="44" t="s">
        <v>115</v>
      </c>
      <c r="B28" s="44" t="s">
        <v>14</v>
      </c>
      <c r="C28" s="49">
        <f>C29+C30+C31</f>
        <v>20300</v>
      </c>
      <c r="D28" s="49">
        <f>D29+D30+D31</f>
        <v>9167.16</v>
      </c>
      <c r="E28" s="49">
        <f t="shared" si="1"/>
        <v>45.158423645320198</v>
      </c>
    </row>
    <row r="29" spans="1:5" ht="28.15" customHeight="1" x14ac:dyDescent="0.25">
      <c r="A29" s="44" t="s">
        <v>116</v>
      </c>
      <c r="B29" s="44" t="s">
        <v>15</v>
      </c>
      <c r="C29" s="49">
        <v>0</v>
      </c>
      <c r="D29" s="49">
        <v>0</v>
      </c>
      <c r="E29" s="49">
        <v>0</v>
      </c>
    </row>
    <row r="30" spans="1:5" ht="28.15" customHeight="1" x14ac:dyDescent="0.25">
      <c r="A30" s="44" t="s">
        <v>134</v>
      </c>
      <c r="B30" s="44" t="s">
        <v>22</v>
      </c>
      <c r="C30" s="49">
        <v>19600</v>
      </c>
      <c r="D30" s="49">
        <v>8739.11</v>
      </c>
      <c r="E30" s="49">
        <f t="shared" si="1"/>
        <v>44.587295918367346</v>
      </c>
    </row>
    <row r="31" spans="1:5" ht="28.15" customHeight="1" x14ac:dyDescent="0.25">
      <c r="A31" s="44" t="s">
        <v>194</v>
      </c>
      <c r="B31" s="44" t="s">
        <v>37</v>
      </c>
      <c r="C31" s="49">
        <v>700</v>
      </c>
      <c r="D31" s="49">
        <v>428.05</v>
      </c>
      <c r="E31" s="49">
        <f t="shared" si="1"/>
        <v>61.150000000000006</v>
      </c>
    </row>
    <row r="32" spans="1:5" ht="28.15" customHeight="1" x14ac:dyDescent="0.25">
      <c r="A32" s="44" t="s">
        <v>214</v>
      </c>
      <c r="B32" s="44" t="s">
        <v>16</v>
      </c>
      <c r="C32" s="49">
        <f>C33</f>
        <v>0</v>
      </c>
      <c r="D32" s="49">
        <f>D33</f>
        <v>0</v>
      </c>
      <c r="E32" s="49">
        <v>0</v>
      </c>
    </row>
    <row r="33" spans="1:5" ht="28.15" customHeight="1" x14ac:dyDescent="0.25">
      <c r="A33" s="44" t="s">
        <v>215</v>
      </c>
      <c r="B33" s="44" t="s">
        <v>32</v>
      </c>
      <c r="C33" s="49">
        <v>0</v>
      </c>
      <c r="D33" s="49">
        <v>0</v>
      </c>
      <c r="E33" s="49">
        <v>0</v>
      </c>
    </row>
    <row r="34" spans="1:5" ht="37.15" customHeight="1" x14ac:dyDescent="0.25">
      <c r="A34" s="44" t="s">
        <v>46</v>
      </c>
      <c r="B34" s="44" t="s">
        <v>47</v>
      </c>
      <c r="C34" s="49">
        <f>C35</f>
        <v>19700</v>
      </c>
      <c r="D34" s="49">
        <f>D35</f>
        <v>9092.7000000000007</v>
      </c>
      <c r="E34" s="49">
        <f t="shared" si="1"/>
        <v>46.155837563451776</v>
      </c>
    </row>
    <row r="35" spans="1:5" ht="28.15" customHeight="1" x14ac:dyDescent="0.25">
      <c r="A35" s="44" t="s">
        <v>115</v>
      </c>
      <c r="B35" s="44" t="s">
        <v>14</v>
      </c>
      <c r="C35" s="49">
        <f>C36+C37+C38</f>
        <v>19700</v>
      </c>
      <c r="D35" s="49">
        <f>D36+D37+D38</f>
        <v>9092.7000000000007</v>
      </c>
      <c r="E35" s="49">
        <f t="shared" si="1"/>
        <v>46.155837563451776</v>
      </c>
    </row>
    <row r="36" spans="1:5" ht="28.15" customHeight="1" x14ac:dyDescent="0.25">
      <c r="A36" s="44" t="s">
        <v>134</v>
      </c>
      <c r="B36" s="44" t="s">
        <v>22</v>
      </c>
      <c r="C36" s="49">
        <v>16200</v>
      </c>
      <c r="D36" s="49">
        <v>8644.67</v>
      </c>
      <c r="E36" s="49">
        <f t="shared" si="1"/>
        <v>53.362160493827162</v>
      </c>
    </row>
    <row r="37" spans="1:5" ht="28.15" customHeight="1" x14ac:dyDescent="0.25">
      <c r="A37" s="44" t="s">
        <v>194</v>
      </c>
      <c r="B37" s="44" t="s">
        <v>37</v>
      </c>
      <c r="C37" s="49">
        <v>500</v>
      </c>
      <c r="D37" s="49">
        <v>288.75</v>
      </c>
      <c r="E37" s="49">
        <f t="shared" si="1"/>
        <v>57.75</v>
      </c>
    </row>
    <row r="38" spans="1:5" ht="37.15" customHeight="1" x14ac:dyDescent="0.25">
      <c r="A38" s="44" t="s">
        <v>203</v>
      </c>
      <c r="B38" s="44" t="s">
        <v>38</v>
      </c>
      <c r="C38" s="49">
        <v>3000</v>
      </c>
      <c r="D38" s="49">
        <v>159.28</v>
      </c>
      <c r="E38" s="49">
        <f t="shared" si="1"/>
        <v>5.309333333333333</v>
      </c>
    </row>
    <row r="39" spans="1:5" ht="37.15" customHeight="1" x14ac:dyDescent="0.25">
      <c r="A39" s="44" t="s">
        <v>48</v>
      </c>
      <c r="B39" s="44" t="s">
        <v>49</v>
      </c>
      <c r="C39" s="49">
        <f>C40</f>
        <v>1313300</v>
      </c>
      <c r="D39" s="49">
        <f>D40</f>
        <v>649700.78</v>
      </c>
      <c r="E39" s="49">
        <f t="shared" si="1"/>
        <v>49.470858143607707</v>
      </c>
    </row>
    <row r="40" spans="1:5" ht="28.15" customHeight="1" x14ac:dyDescent="0.25">
      <c r="A40" s="44" t="s">
        <v>115</v>
      </c>
      <c r="B40" s="44" t="s">
        <v>14</v>
      </c>
      <c r="C40" s="49">
        <f>C41+C42+C43</f>
        <v>1313300</v>
      </c>
      <c r="D40" s="49">
        <f>D41+D42+D43</f>
        <v>649700.78</v>
      </c>
      <c r="E40" s="49">
        <f t="shared" si="1"/>
        <v>49.470858143607707</v>
      </c>
    </row>
    <row r="41" spans="1:5" ht="28.15" customHeight="1" x14ac:dyDescent="0.25">
      <c r="A41" s="44" t="s">
        <v>116</v>
      </c>
      <c r="B41" s="44" t="s">
        <v>15</v>
      </c>
      <c r="C41" s="49">
        <v>1268000</v>
      </c>
      <c r="D41" s="49">
        <v>630557.26</v>
      </c>
      <c r="E41" s="49">
        <f t="shared" si="1"/>
        <v>49.728490536277604</v>
      </c>
    </row>
    <row r="42" spans="1:5" ht="28.15" customHeight="1" x14ac:dyDescent="0.25">
      <c r="A42" s="44" t="s">
        <v>134</v>
      </c>
      <c r="B42" s="44" t="s">
        <v>22</v>
      </c>
      <c r="C42" s="49">
        <v>45300</v>
      </c>
      <c r="D42" s="49">
        <v>19143.52</v>
      </c>
      <c r="E42" s="49">
        <f t="shared" si="1"/>
        <v>42.259426048565125</v>
      </c>
    </row>
    <row r="43" spans="1:5" ht="28.15" customHeight="1" x14ac:dyDescent="0.25">
      <c r="A43" s="44" t="s">
        <v>194</v>
      </c>
      <c r="B43" s="44" t="s">
        <v>37</v>
      </c>
      <c r="C43" s="49">
        <v>0</v>
      </c>
      <c r="D43" s="49">
        <v>0</v>
      </c>
      <c r="E43" s="49">
        <v>0</v>
      </c>
    </row>
    <row r="44" spans="1:5" ht="37.15" customHeight="1" x14ac:dyDescent="0.25">
      <c r="A44" s="44" t="s">
        <v>50</v>
      </c>
      <c r="B44" s="44" t="s">
        <v>51</v>
      </c>
      <c r="C44" s="49">
        <f>C45</f>
        <v>4000</v>
      </c>
      <c r="D44" s="49">
        <f>D45</f>
        <v>0</v>
      </c>
      <c r="E44" s="49">
        <f t="shared" si="1"/>
        <v>0</v>
      </c>
    </row>
    <row r="45" spans="1:5" ht="28.15" customHeight="1" x14ac:dyDescent="0.25">
      <c r="A45" s="44" t="s">
        <v>115</v>
      </c>
      <c r="B45" s="44" t="s">
        <v>14</v>
      </c>
      <c r="C45" s="49">
        <f>C46+C47</f>
        <v>4000</v>
      </c>
      <c r="D45" s="49">
        <f>D46+D47</f>
        <v>0</v>
      </c>
      <c r="E45" s="49">
        <f t="shared" si="1"/>
        <v>0</v>
      </c>
    </row>
    <row r="46" spans="1:5" ht="28.15" customHeight="1" x14ac:dyDescent="0.25">
      <c r="A46" s="44" t="s">
        <v>134</v>
      </c>
      <c r="B46" s="44" t="s">
        <v>22</v>
      </c>
      <c r="C46" s="49">
        <v>2000</v>
      </c>
      <c r="D46" s="49">
        <v>0</v>
      </c>
      <c r="E46" s="49">
        <f t="shared" si="1"/>
        <v>0</v>
      </c>
    </row>
    <row r="47" spans="1:5" ht="39.6" customHeight="1" x14ac:dyDescent="0.25">
      <c r="A47" s="44" t="s">
        <v>203</v>
      </c>
      <c r="B47" s="44" t="s">
        <v>38</v>
      </c>
      <c r="C47" s="49">
        <v>2000</v>
      </c>
      <c r="D47" s="49">
        <v>0</v>
      </c>
      <c r="E47" s="49">
        <f t="shared" si="1"/>
        <v>0</v>
      </c>
    </row>
    <row r="48" spans="1:5" ht="39" customHeight="1" x14ac:dyDescent="0.25">
      <c r="A48" s="116" t="s">
        <v>260</v>
      </c>
      <c r="B48" s="117" t="s">
        <v>52</v>
      </c>
      <c r="C48" s="118">
        <f>C49+C53</f>
        <v>138100</v>
      </c>
      <c r="D48" s="118">
        <f>D49+D53</f>
        <v>63234.81</v>
      </c>
      <c r="E48" s="118">
        <f t="shared" si="1"/>
        <v>45.789145546705285</v>
      </c>
    </row>
    <row r="49" spans="1:5" ht="37.15" customHeight="1" x14ac:dyDescent="0.25">
      <c r="A49" s="44" t="s">
        <v>40</v>
      </c>
      <c r="B49" s="44" t="s">
        <v>41</v>
      </c>
      <c r="C49" s="49">
        <f>C50</f>
        <v>114800</v>
      </c>
      <c r="D49" s="49">
        <f>D50</f>
        <v>51223.33</v>
      </c>
      <c r="E49" s="49">
        <f t="shared" si="1"/>
        <v>44.619625435540073</v>
      </c>
    </row>
    <row r="50" spans="1:5" ht="28.15" customHeight="1" x14ac:dyDescent="0.25">
      <c r="A50" s="44" t="s">
        <v>115</v>
      </c>
      <c r="B50" s="44" t="s">
        <v>14</v>
      </c>
      <c r="C50" s="49">
        <f>C51+C52</f>
        <v>114800</v>
      </c>
      <c r="D50" s="49">
        <f>D51+D52</f>
        <v>51223.33</v>
      </c>
      <c r="E50" s="49">
        <f t="shared" si="1"/>
        <v>44.619625435540073</v>
      </c>
    </row>
    <row r="51" spans="1:5" ht="28.15" customHeight="1" x14ac:dyDescent="0.25">
      <c r="A51" s="44" t="s">
        <v>116</v>
      </c>
      <c r="B51" s="44" t="s">
        <v>15</v>
      </c>
      <c r="C51" s="49">
        <v>110400</v>
      </c>
      <c r="D51" s="49">
        <v>50357.01</v>
      </c>
      <c r="E51" s="49">
        <f t="shared" si="1"/>
        <v>45.613233695652177</v>
      </c>
    </row>
    <row r="52" spans="1:5" ht="28.15" customHeight="1" x14ac:dyDescent="0.25">
      <c r="A52" s="44" t="s">
        <v>134</v>
      </c>
      <c r="B52" s="44" t="s">
        <v>22</v>
      </c>
      <c r="C52" s="49">
        <v>4400</v>
      </c>
      <c r="D52" s="49">
        <v>866.32</v>
      </c>
      <c r="E52" s="49">
        <f t="shared" si="1"/>
        <v>19.689090909090908</v>
      </c>
    </row>
    <row r="53" spans="1:5" ht="37.15" customHeight="1" x14ac:dyDescent="0.25">
      <c r="A53" s="44" t="s">
        <v>46</v>
      </c>
      <c r="B53" s="44" t="s">
        <v>47</v>
      </c>
      <c r="C53" s="49">
        <f>C54</f>
        <v>23300</v>
      </c>
      <c r="D53" s="49">
        <f>D54</f>
        <v>12011.48</v>
      </c>
      <c r="E53" s="49">
        <f t="shared" si="1"/>
        <v>51.551416309012879</v>
      </c>
    </row>
    <row r="54" spans="1:5" ht="28.15" customHeight="1" x14ac:dyDescent="0.25">
      <c r="A54" s="44" t="s">
        <v>115</v>
      </c>
      <c r="B54" s="44" t="s">
        <v>14</v>
      </c>
      <c r="C54" s="49">
        <f>C55</f>
        <v>23300</v>
      </c>
      <c r="D54" s="49">
        <f>D55</f>
        <v>12011.48</v>
      </c>
      <c r="E54" s="49">
        <f t="shared" si="1"/>
        <v>51.551416309012879</v>
      </c>
    </row>
    <row r="55" spans="1:5" ht="28.15" customHeight="1" x14ac:dyDescent="0.25">
      <c r="A55" s="44" t="s">
        <v>116</v>
      </c>
      <c r="B55" s="44" t="s">
        <v>15</v>
      </c>
      <c r="C55" s="49">
        <v>23300</v>
      </c>
      <c r="D55" s="49">
        <v>12011.48</v>
      </c>
      <c r="E55" s="49">
        <f t="shared" si="1"/>
        <v>51.551416309012879</v>
      </c>
    </row>
    <row r="56" spans="1:5" ht="33.75" customHeight="1" x14ac:dyDescent="0.25">
      <c r="A56" s="116" t="s">
        <v>261</v>
      </c>
      <c r="B56" s="117" t="s">
        <v>53</v>
      </c>
      <c r="C56" s="118">
        <f>C57+C60</f>
        <v>63100</v>
      </c>
      <c r="D56" s="118">
        <f>D57+D60</f>
        <v>0</v>
      </c>
      <c r="E56" s="118">
        <f t="shared" si="1"/>
        <v>0</v>
      </c>
    </row>
    <row r="57" spans="1:5" ht="37.15" customHeight="1" x14ac:dyDescent="0.25">
      <c r="A57" s="44" t="s">
        <v>40</v>
      </c>
      <c r="B57" s="44" t="s">
        <v>41</v>
      </c>
      <c r="C57" s="49">
        <f>C58</f>
        <v>33100</v>
      </c>
      <c r="D57" s="49">
        <f>D58</f>
        <v>0</v>
      </c>
      <c r="E57" s="49">
        <f t="shared" si="1"/>
        <v>0</v>
      </c>
    </row>
    <row r="58" spans="1:5" ht="28.15" customHeight="1" x14ac:dyDescent="0.25">
      <c r="A58" s="44" t="s">
        <v>115</v>
      </c>
      <c r="B58" s="44" t="s">
        <v>14</v>
      </c>
      <c r="C58" s="49">
        <f>C59</f>
        <v>33100</v>
      </c>
      <c r="D58" s="49">
        <f>D59</f>
        <v>0</v>
      </c>
      <c r="E58" s="49">
        <f t="shared" si="1"/>
        <v>0</v>
      </c>
    </row>
    <row r="59" spans="1:5" ht="38.450000000000003" customHeight="1" x14ac:dyDescent="0.25">
      <c r="A59" s="44" t="s">
        <v>203</v>
      </c>
      <c r="B59" s="44" t="s">
        <v>38</v>
      </c>
      <c r="C59" s="49">
        <v>33100</v>
      </c>
      <c r="D59" s="49">
        <v>0</v>
      </c>
      <c r="E59" s="49">
        <f t="shared" si="1"/>
        <v>0</v>
      </c>
    </row>
    <row r="60" spans="1:5" ht="37.15" customHeight="1" x14ac:dyDescent="0.25">
      <c r="A60" s="44" t="s">
        <v>48</v>
      </c>
      <c r="B60" s="44" t="s">
        <v>49</v>
      </c>
      <c r="C60" s="49">
        <f>C61+C63</f>
        <v>30000</v>
      </c>
      <c r="D60" s="49">
        <f>D61+D63</f>
        <v>0</v>
      </c>
      <c r="E60" s="49">
        <f t="shared" si="1"/>
        <v>0</v>
      </c>
    </row>
    <row r="61" spans="1:5" ht="28.15" customHeight="1" x14ac:dyDescent="0.25">
      <c r="A61" s="44" t="s">
        <v>115</v>
      </c>
      <c r="B61" s="44" t="s">
        <v>14</v>
      </c>
      <c r="C61" s="49">
        <f>C62</f>
        <v>20000</v>
      </c>
      <c r="D61" s="49">
        <f>D62</f>
        <v>0</v>
      </c>
      <c r="E61" s="49">
        <f t="shared" si="1"/>
        <v>0</v>
      </c>
    </row>
    <row r="62" spans="1:5" ht="37.15" customHeight="1" x14ac:dyDescent="0.25">
      <c r="A62" s="44" t="s">
        <v>203</v>
      </c>
      <c r="B62" s="44" t="s">
        <v>38</v>
      </c>
      <c r="C62" s="49">
        <v>20000</v>
      </c>
      <c r="D62" s="49">
        <v>0</v>
      </c>
      <c r="E62" s="49">
        <f t="shared" si="1"/>
        <v>0</v>
      </c>
    </row>
    <row r="63" spans="1:5" ht="28.15" customHeight="1" x14ac:dyDescent="0.25">
      <c r="A63" s="44" t="s">
        <v>214</v>
      </c>
      <c r="B63" s="44" t="s">
        <v>16</v>
      </c>
      <c r="C63" s="49">
        <f>C64</f>
        <v>10000</v>
      </c>
      <c r="D63" s="49">
        <f>D64</f>
        <v>0</v>
      </c>
      <c r="E63" s="49">
        <f t="shared" si="1"/>
        <v>0</v>
      </c>
    </row>
    <row r="64" spans="1:5" ht="28.15" customHeight="1" x14ac:dyDescent="0.25">
      <c r="A64" s="44" t="s">
        <v>215</v>
      </c>
      <c r="B64" s="44" t="s">
        <v>32</v>
      </c>
      <c r="C64" s="49">
        <v>10000</v>
      </c>
      <c r="D64" s="49">
        <v>0</v>
      </c>
      <c r="E64" s="49">
        <f t="shared" si="1"/>
        <v>0</v>
      </c>
    </row>
    <row r="65" spans="1:5" ht="36.75" customHeight="1" x14ac:dyDescent="0.25">
      <c r="A65" s="116" t="s">
        <v>262</v>
      </c>
      <c r="B65" s="117" t="s">
        <v>54</v>
      </c>
      <c r="C65" s="118">
        <f>C66+C71+C74</f>
        <v>101700</v>
      </c>
      <c r="D65" s="118">
        <f>D66+D71+D74</f>
        <v>43006.13</v>
      </c>
      <c r="E65" s="118">
        <f t="shared" si="1"/>
        <v>42.28724680432645</v>
      </c>
    </row>
    <row r="66" spans="1:5" ht="37.15" customHeight="1" x14ac:dyDescent="0.25">
      <c r="A66" s="44" t="s">
        <v>40</v>
      </c>
      <c r="B66" s="44" t="s">
        <v>41</v>
      </c>
      <c r="C66" s="49">
        <f>C67+C69</f>
        <v>17800</v>
      </c>
      <c r="D66" s="49">
        <f>D67+D69</f>
        <v>859.13</v>
      </c>
      <c r="E66" s="49">
        <f t="shared" si="1"/>
        <v>4.8265730337078647</v>
      </c>
    </row>
    <row r="67" spans="1:5" ht="28.15" customHeight="1" x14ac:dyDescent="0.25">
      <c r="A67" s="44" t="s">
        <v>115</v>
      </c>
      <c r="B67" s="44" t="s">
        <v>14</v>
      </c>
      <c r="C67" s="49">
        <f>C68</f>
        <v>17400</v>
      </c>
      <c r="D67" s="49">
        <f>D68</f>
        <v>859.13</v>
      </c>
      <c r="E67" s="49">
        <f t="shared" si="1"/>
        <v>4.937528735632184</v>
      </c>
    </row>
    <row r="68" spans="1:5" ht="28.15" customHeight="1" x14ac:dyDescent="0.25">
      <c r="A68" s="44" t="s">
        <v>134</v>
      </c>
      <c r="B68" s="44" t="s">
        <v>22</v>
      </c>
      <c r="C68" s="49">
        <v>17400</v>
      </c>
      <c r="D68" s="49">
        <v>859.13</v>
      </c>
      <c r="E68" s="49">
        <f t="shared" si="1"/>
        <v>4.937528735632184</v>
      </c>
    </row>
    <row r="69" spans="1:5" ht="28.15" customHeight="1" x14ac:dyDescent="0.25">
      <c r="A69" s="44" t="s">
        <v>214</v>
      </c>
      <c r="B69" s="44" t="s">
        <v>16</v>
      </c>
      <c r="C69" s="49">
        <f>C70</f>
        <v>400</v>
      </c>
      <c r="D69" s="49">
        <f>D70</f>
        <v>0</v>
      </c>
      <c r="E69" s="49">
        <v>0</v>
      </c>
    </row>
    <row r="70" spans="1:5" ht="28.15" customHeight="1" x14ac:dyDescent="0.25">
      <c r="A70" s="44" t="s">
        <v>215</v>
      </c>
      <c r="B70" s="44" t="s">
        <v>32</v>
      </c>
      <c r="C70" s="49">
        <v>400</v>
      </c>
      <c r="D70" s="49">
        <v>0</v>
      </c>
      <c r="E70" s="49">
        <v>0</v>
      </c>
    </row>
    <row r="71" spans="1:5" ht="37.15" customHeight="1" x14ac:dyDescent="0.25">
      <c r="A71" s="44" t="s">
        <v>46</v>
      </c>
      <c r="B71" s="44" t="s">
        <v>47</v>
      </c>
      <c r="C71" s="49">
        <f>C72</f>
        <v>11000</v>
      </c>
      <c r="D71" s="49">
        <f>D72</f>
        <v>300</v>
      </c>
      <c r="E71" s="49">
        <f t="shared" si="1"/>
        <v>2.7272727272727271</v>
      </c>
    </row>
    <row r="72" spans="1:5" ht="28.15" customHeight="1" x14ac:dyDescent="0.25">
      <c r="A72" s="44" t="s">
        <v>115</v>
      </c>
      <c r="B72" s="44" t="s">
        <v>14</v>
      </c>
      <c r="C72" s="49">
        <f>C73</f>
        <v>11000</v>
      </c>
      <c r="D72" s="49">
        <f>D73</f>
        <v>300</v>
      </c>
      <c r="E72" s="49">
        <f t="shared" si="1"/>
        <v>2.7272727272727271</v>
      </c>
    </row>
    <row r="73" spans="1:5" ht="28.15" customHeight="1" x14ac:dyDescent="0.25">
      <c r="A73" s="44" t="s">
        <v>134</v>
      </c>
      <c r="B73" s="44" t="s">
        <v>22</v>
      </c>
      <c r="C73" s="49">
        <v>11000</v>
      </c>
      <c r="D73" s="49">
        <v>300</v>
      </c>
      <c r="E73" s="49">
        <f t="shared" si="1"/>
        <v>2.7272727272727271</v>
      </c>
    </row>
    <row r="74" spans="1:5" ht="37.15" customHeight="1" x14ac:dyDescent="0.25">
      <c r="A74" s="44" t="s">
        <v>48</v>
      </c>
      <c r="B74" s="44" t="s">
        <v>49</v>
      </c>
      <c r="C74" s="49">
        <f>C75</f>
        <v>72900</v>
      </c>
      <c r="D74" s="49">
        <f>D75</f>
        <v>41847</v>
      </c>
      <c r="E74" s="49">
        <f t="shared" si="1"/>
        <v>57.403292181069951</v>
      </c>
    </row>
    <row r="75" spans="1:5" ht="28.15" customHeight="1" x14ac:dyDescent="0.25">
      <c r="A75" s="44" t="s">
        <v>115</v>
      </c>
      <c r="B75" s="44" t="s">
        <v>14</v>
      </c>
      <c r="C75" s="49">
        <f>C76</f>
        <v>72900</v>
      </c>
      <c r="D75" s="49">
        <f>D76</f>
        <v>41847</v>
      </c>
      <c r="E75" s="49">
        <f t="shared" si="1"/>
        <v>57.403292181069951</v>
      </c>
    </row>
    <row r="76" spans="1:5" ht="28.15" customHeight="1" x14ac:dyDescent="0.25">
      <c r="A76" s="44" t="s">
        <v>134</v>
      </c>
      <c r="B76" s="44" t="s">
        <v>22</v>
      </c>
      <c r="C76" s="49">
        <v>72900</v>
      </c>
      <c r="D76" s="49">
        <v>41847</v>
      </c>
      <c r="E76" s="49">
        <f t="shared" si="1"/>
        <v>57.403292181069951</v>
      </c>
    </row>
    <row r="77" spans="1:5" ht="35.25" customHeight="1" x14ac:dyDescent="0.25">
      <c r="A77" s="116" t="s">
        <v>263</v>
      </c>
      <c r="B77" s="117" t="s">
        <v>55</v>
      </c>
      <c r="C77" s="118">
        <f>C78+C82</f>
        <v>16880</v>
      </c>
      <c r="D77" s="118">
        <f>D78+D82</f>
        <v>340</v>
      </c>
      <c r="E77" s="118">
        <f t="shared" si="1"/>
        <v>2.014218009478673</v>
      </c>
    </row>
    <row r="78" spans="1:5" ht="37.15" customHeight="1" x14ac:dyDescent="0.25">
      <c r="A78" s="44" t="s">
        <v>40</v>
      </c>
      <c r="B78" s="44" t="s">
        <v>41</v>
      </c>
      <c r="C78" s="49">
        <f>C79</f>
        <v>11880</v>
      </c>
      <c r="D78" s="49">
        <f>D79</f>
        <v>340</v>
      </c>
      <c r="E78" s="49">
        <f t="shared" ref="E78:E131" si="2">D78/C78*100</f>
        <v>2.861952861952862</v>
      </c>
    </row>
    <row r="79" spans="1:5" ht="28.15" customHeight="1" x14ac:dyDescent="0.25">
      <c r="A79" s="44" t="s">
        <v>115</v>
      </c>
      <c r="B79" s="44" t="s">
        <v>14</v>
      </c>
      <c r="C79" s="49">
        <f>C80+C81</f>
        <v>11880</v>
      </c>
      <c r="D79" s="49">
        <f>D80+D81</f>
        <v>340</v>
      </c>
      <c r="E79" s="49">
        <f t="shared" si="2"/>
        <v>2.861952861952862</v>
      </c>
    </row>
    <row r="80" spans="1:5" ht="28.15" customHeight="1" x14ac:dyDescent="0.25">
      <c r="A80" s="44" t="s">
        <v>134</v>
      </c>
      <c r="B80" s="44" t="s">
        <v>22</v>
      </c>
      <c r="C80" s="49">
        <v>11280</v>
      </c>
      <c r="D80" s="49">
        <v>0</v>
      </c>
      <c r="E80" s="49">
        <f t="shared" si="2"/>
        <v>0</v>
      </c>
    </row>
    <row r="81" spans="1:5" ht="34.5" customHeight="1" x14ac:dyDescent="0.25">
      <c r="A81" s="44" t="s">
        <v>203</v>
      </c>
      <c r="B81" s="44" t="s">
        <v>38</v>
      </c>
      <c r="C81" s="49">
        <v>600</v>
      </c>
      <c r="D81" s="49">
        <v>340</v>
      </c>
      <c r="E81" s="49">
        <f t="shared" si="2"/>
        <v>56.666666666666664</v>
      </c>
    </row>
    <row r="82" spans="1:5" ht="37.15" customHeight="1" x14ac:dyDescent="0.25">
      <c r="A82" s="44" t="s">
        <v>46</v>
      </c>
      <c r="B82" s="44" t="s">
        <v>47</v>
      </c>
      <c r="C82" s="49">
        <f>C83</f>
        <v>5000</v>
      </c>
      <c r="D82" s="49">
        <f>D83</f>
        <v>0</v>
      </c>
      <c r="E82" s="49">
        <f t="shared" si="2"/>
        <v>0</v>
      </c>
    </row>
    <row r="83" spans="1:5" ht="28.15" customHeight="1" x14ac:dyDescent="0.25">
      <c r="A83" s="44" t="s">
        <v>115</v>
      </c>
      <c r="B83" s="44" t="s">
        <v>14</v>
      </c>
      <c r="C83" s="49">
        <f>C84</f>
        <v>5000</v>
      </c>
      <c r="D83" s="49">
        <f>D84</f>
        <v>0</v>
      </c>
      <c r="E83" s="49">
        <f t="shared" si="2"/>
        <v>0</v>
      </c>
    </row>
    <row r="84" spans="1:5" ht="28.15" customHeight="1" x14ac:dyDescent="0.25">
      <c r="A84" s="44" t="s">
        <v>134</v>
      </c>
      <c r="B84" s="44" t="s">
        <v>22</v>
      </c>
      <c r="C84" s="49">
        <v>5000</v>
      </c>
      <c r="D84" s="49">
        <v>0</v>
      </c>
      <c r="E84" s="49">
        <f t="shared" si="2"/>
        <v>0</v>
      </c>
    </row>
    <row r="85" spans="1:5" ht="36" customHeight="1" x14ac:dyDescent="0.25">
      <c r="A85" s="116" t="s">
        <v>264</v>
      </c>
      <c r="B85" s="117" t="s">
        <v>56</v>
      </c>
      <c r="C85" s="118">
        <f>C86+C89</f>
        <v>14700</v>
      </c>
      <c r="D85" s="118">
        <f>D86+D89</f>
        <v>0</v>
      </c>
      <c r="E85" s="118">
        <f t="shared" si="2"/>
        <v>0</v>
      </c>
    </row>
    <row r="86" spans="1:5" ht="37.15" customHeight="1" x14ac:dyDescent="0.25">
      <c r="A86" s="44" t="s">
        <v>40</v>
      </c>
      <c r="B86" s="44" t="s">
        <v>41</v>
      </c>
      <c r="C86" s="49">
        <f>C87</f>
        <v>11700</v>
      </c>
      <c r="D86" s="49">
        <f>D87</f>
        <v>0</v>
      </c>
      <c r="E86" s="49">
        <f t="shared" si="2"/>
        <v>0</v>
      </c>
    </row>
    <row r="87" spans="1:5" ht="28.15" customHeight="1" x14ac:dyDescent="0.25">
      <c r="A87" s="44" t="s">
        <v>115</v>
      </c>
      <c r="B87" s="44" t="s">
        <v>14</v>
      </c>
      <c r="C87" s="49">
        <f>C88</f>
        <v>11700</v>
      </c>
      <c r="D87" s="49">
        <f>D88</f>
        <v>0</v>
      </c>
      <c r="E87" s="49">
        <f t="shared" si="2"/>
        <v>0</v>
      </c>
    </row>
    <row r="88" spans="1:5" ht="28.15" customHeight="1" x14ac:dyDescent="0.25">
      <c r="A88" s="44" t="s">
        <v>134</v>
      </c>
      <c r="B88" s="44" t="s">
        <v>22</v>
      </c>
      <c r="C88" s="49">
        <v>11700</v>
      </c>
      <c r="D88" s="49">
        <v>0</v>
      </c>
      <c r="E88" s="49">
        <f t="shared" si="2"/>
        <v>0</v>
      </c>
    </row>
    <row r="89" spans="1:5" ht="37.15" customHeight="1" x14ac:dyDescent="0.25">
      <c r="A89" s="44" t="s">
        <v>46</v>
      </c>
      <c r="B89" s="44" t="s">
        <v>47</v>
      </c>
      <c r="C89" s="49">
        <f>C90</f>
        <v>3000</v>
      </c>
      <c r="D89" s="49">
        <f>D90</f>
        <v>0</v>
      </c>
      <c r="E89" s="49">
        <f t="shared" si="2"/>
        <v>0</v>
      </c>
    </row>
    <row r="90" spans="1:5" ht="28.15" customHeight="1" x14ac:dyDescent="0.25">
      <c r="A90" s="44" t="s">
        <v>115</v>
      </c>
      <c r="B90" s="44" t="s">
        <v>14</v>
      </c>
      <c r="C90" s="49">
        <f>C91</f>
        <v>3000</v>
      </c>
      <c r="D90" s="49">
        <f>D91</f>
        <v>0</v>
      </c>
      <c r="E90" s="49">
        <f t="shared" si="2"/>
        <v>0</v>
      </c>
    </row>
    <row r="91" spans="1:5" ht="24.95" customHeight="1" x14ac:dyDescent="0.25">
      <c r="A91" s="44" t="s">
        <v>134</v>
      </c>
      <c r="B91" s="44" t="s">
        <v>22</v>
      </c>
      <c r="C91" s="49">
        <v>3000</v>
      </c>
      <c r="D91" s="49">
        <v>0</v>
      </c>
      <c r="E91" s="49">
        <f t="shared" si="2"/>
        <v>0</v>
      </c>
    </row>
    <row r="92" spans="1:5" ht="35.25" customHeight="1" x14ac:dyDescent="0.25">
      <c r="A92" s="116" t="s">
        <v>265</v>
      </c>
      <c r="B92" s="117" t="s">
        <v>57</v>
      </c>
      <c r="C92" s="118">
        <f>C93</f>
        <v>46200</v>
      </c>
      <c r="D92" s="118">
        <f>D93</f>
        <v>18781.75</v>
      </c>
      <c r="E92" s="118">
        <f t="shared" si="2"/>
        <v>40.653138528138527</v>
      </c>
    </row>
    <row r="93" spans="1:5" ht="37.15" customHeight="1" x14ac:dyDescent="0.25">
      <c r="A93" s="44" t="s">
        <v>40</v>
      </c>
      <c r="B93" s="44" t="s">
        <v>41</v>
      </c>
      <c r="C93" s="49">
        <f>C94</f>
        <v>46200</v>
      </c>
      <c r="D93" s="49">
        <f>D94</f>
        <v>18781.75</v>
      </c>
      <c r="E93" s="49">
        <f t="shared" si="2"/>
        <v>40.653138528138527</v>
      </c>
    </row>
    <row r="94" spans="1:5" ht="28.15" customHeight="1" x14ac:dyDescent="0.25">
      <c r="A94" s="44" t="s">
        <v>115</v>
      </c>
      <c r="B94" s="44" t="s">
        <v>14</v>
      </c>
      <c r="C94" s="49">
        <f>C95+C96</f>
        <v>46200</v>
      </c>
      <c r="D94" s="49">
        <f>D95+D96</f>
        <v>18781.75</v>
      </c>
      <c r="E94" s="49">
        <f t="shared" si="2"/>
        <v>40.653138528138527</v>
      </c>
    </row>
    <row r="95" spans="1:5" ht="28.15" customHeight="1" x14ac:dyDescent="0.25">
      <c r="A95" s="44" t="s">
        <v>116</v>
      </c>
      <c r="B95" s="44" t="s">
        <v>15</v>
      </c>
      <c r="C95" s="49">
        <v>44700</v>
      </c>
      <c r="D95" s="49">
        <v>18247.43</v>
      </c>
      <c r="E95" s="49">
        <f t="shared" si="2"/>
        <v>40.821991051454134</v>
      </c>
    </row>
    <row r="96" spans="1:5" ht="28.15" customHeight="1" x14ac:dyDescent="0.25">
      <c r="A96" s="44" t="s">
        <v>134</v>
      </c>
      <c r="B96" s="44" t="s">
        <v>22</v>
      </c>
      <c r="C96" s="49">
        <v>1500</v>
      </c>
      <c r="D96" s="49">
        <v>534.32000000000005</v>
      </c>
      <c r="E96" s="49">
        <f t="shared" si="2"/>
        <v>35.62133333333334</v>
      </c>
    </row>
    <row r="97" spans="1:5" s="109" customFormat="1" ht="34.5" customHeight="1" x14ac:dyDescent="0.25">
      <c r="A97" s="116" t="s">
        <v>286</v>
      </c>
      <c r="B97" s="117" t="s">
        <v>287</v>
      </c>
      <c r="C97" s="118">
        <f t="shared" ref="C97:C98" si="3">C98</f>
        <v>36390</v>
      </c>
      <c r="D97" s="118">
        <f>D98</f>
        <v>16255.12</v>
      </c>
      <c r="E97" s="118">
        <f>E98</f>
        <v>44.669194833745536</v>
      </c>
    </row>
    <row r="98" spans="1:5" s="109" customFormat="1" ht="37.15" customHeight="1" x14ac:dyDescent="0.25">
      <c r="A98" s="128" t="s">
        <v>40</v>
      </c>
      <c r="B98" s="128" t="s">
        <v>41</v>
      </c>
      <c r="C98" s="129">
        <f t="shared" si="3"/>
        <v>36390</v>
      </c>
      <c r="D98" s="49">
        <f>D99</f>
        <v>16255.12</v>
      </c>
      <c r="E98" s="49">
        <f t="shared" si="2"/>
        <v>44.669194833745536</v>
      </c>
    </row>
    <row r="99" spans="1:5" s="109" customFormat="1" ht="28.15" customHeight="1" x14ac:dyDescent="0.25">
      <c r="A99" s="128" t="s">
        <v>115</v>
      </c>
      <c r="B99" s="128" t="s">
        <v>14</v>
      </c>
      <c r="C99" s="129">
        <f t="shared" ref="C99" si="4">C100+C101</f>
        <v>36390</v>
      </c>
      <c r="D99" s="49">
        <f>D100+D101</f>
        <v>16255.12</v>
      </c>
      <c r="E99" s="49">
        <f t="shared" si="2"/>
        <v>44.669194833745536</v>
      </c>
    </row>
    <row r="100" spans="1:5" s="109" customFormat="1" ht="28.15" customHeight="1" x14ac:dyDescent="0.25">
      <c r="A100" s="128" t="s">
        <v>116</v>
      </c>
      <c r="B100" s="128" t="s">
        <v>15</v>
      </c>
      <c r="C100" s="123">
        <v>35000</v>
      </c>
      <c r="D100" s="49">
        <v>15900.44</v>
      </c>
      <c r="E100" s="49">
        <f t="shared" si="2"/>
        <v>45.429828571428573</v>
      </c>
    </row>
    <row r="101" spans="1:5" s="109" customFormat="1" ht="28.15" customHeight="1" x14ac:dyDescent="0.25">
      <c r="A101" s="128" t="s">
        <v>134</v>
      </c>
      <c r="B101" s="128" t="s">
        <v>22</v>
      </c>
      <c r="C101" s="123">
        <v>1390</v>
      </c>
      <c r="D101" s="49">
        <v>354.68</v>
      </c>
      <c r="E101" s="49">
        <v>0</v>
      </c>
    </row>
    <row r="102" spans="1:5" s="132" customFormat="1" ht="28.15" customHeight="1" x14ac:dyDescent="0.25">
      <c r="A102" s="116" t="s">
        <v>296</v>
      </c>
      <c r="B102" s="117" t="s">
        <v>297</v>
      </c>
      <c r="C102" s="118">
        <f>C103</f>
        <v>3800</v>
      </c>
      <c r="D102" s="118">
        <f>D103</f>
        <v>3972.0699999999997</v>
      </c>
      <c r="E102" s="118">
        <f t="shared" si="2"/>
        <v>104.52815789473684</v>
      </c>
    </row>
    <row r="103" spans="1:5" s="132" customFormat="1" ht="28.15" customHeight="1" x14ac:dyDescent="0.25">
      <c r="A103" s="128" t="s">
        <v>40</v>
      </c>
      <c r="B103" s="128" t="s">
        <v>41</v>
      </c>
      <c r="C103" s="123">
        <f>C104</f>
        <v>3800</v>
      </c>
      <c r="D103" s="123">
        <f>D104</f>
        <v>3972.0699999999997</v>
      </c>
      <c r="E103" s="49">
        <f t="shared" si="2"/>
        <v>104.52815789473684</v>
      </c>
    </row>
    <row r="104" spans="1:5" s="132" customFormat="1" ht="28.15" customHeight="1" x14ac:dyDescent="0.25">
      <c r="A104" s="128" t="s">
        <v>115</v>
      </c>
      <c r="B104" s="128" t="s">
        <v>14</v>
      </c>
      <c r="C104" s="123">
        <f>C105+C106</f>
        <v>3800</v>
      </c>
      <c r="D104" s="123">
        <f>D105+D106</f>
        <v>3972.0699999999997</v>
      </c>
      <c r="E104" s="49">
        <f t="shared" si="2"/>
        <v>104.52815789473684</v>
      </c>
    </row>
    <row r="105" spans="1:5" s="132" customFormat="1" ht="28.15" customHeight="1" x14ac:dyDescent="0.25">
      <c r="A105" s="128" t="s">
        <v>116</v>
      </c>
      <c r="B105" s="128" t="s">
        <v>15</v>
      </c>
      <c r="C105" s="123">
        <v>2500</v>
      </c>
      <c r="D105" s="49">
        <v>2473.1799999999998</v>
      </c>
      <c r="E105" s="49">
        <f t="shared" si="2"/>
        <v>98.927199999999999</v>
      </c>
    </row>
    <row r="106" spans="1:5" s="132" customFormat="1" ht="28.15" customHeight="1" x14ac:dyDescent="0.25">
      <c r="A106" s="128" t="s">
        <v>134</v>
      </c>
      <c r="B106" s="128" t="s">
        <v>22</v>
      </c>
      <c r="C106" s="123">
        <v>1300</v>
      </c>
      <c r="D106" s="49">
        <v>1498.89</v>
      </c>
      <c r="E106" s="49">
        <f t="shared" si="2"/>
        <v>115.29923076923079</v>
      </c>
    </row>
    <row r="107" spans="1:5" ht="39" customHeight="1" x14ac:dyDescent="0.25">
      <c r="A107" s="116" t="s">
        <v>266</v>
      </c>
      <c r="B107" s="117" t="s">
        <v>58</v>
      </c>
      <c r="C107" s="118">
        <f>C108+C113+C116+C119+C122+C125</f>
        <v>41300</v>
      </c>
      <c r="D107" s="118">
        <f>D108+D113+D116+D122+D125+D119</f>
        <v>3563.31</v>
      </c>
      <c r="E107" s="118">
        <f t="shared" si="2"/>
        <v>8.6278692493946743</v>
      </c>
    </row>
    <row r="108" spans="1:5" ht="37.15" customHeight="1" x14ac:dyDescent="0.25">
      <c r="A108" s="44" t="s">
        <v>40</v>
      </c>
      <c r="B108" s="44" t="s">
        <v>41</v>
      </c>
      <c r="C108" s="49">
        <f>C109+C111</f>
        <v>14800</v>
      </c>
      <c r="D108" s="49">
        <f>D109+D111</f>
        <v>0</v>
      </c>
      <c r="E108" s="49">
        <f t="shared" si="2"/>
        <v>0</v>
      </c>
    </row>
    <row r="109" spans="1:5" ht="28.15" customHeight="1" x14ac:dyDescent="0.25">
      <c r="A109" s="44" t="s">
        <v>115</v>
      </c>
      <c r="B109" s="44" t="s">
        <v>14</v>
      </c>
      <c r="C109" s="49">
        <f>C110</f>
        <v>13800</v>
      </c>
      <c r="D109" s="49">
        <f>D110</f>
        <v>0</v>
      </c>
      <c r="E109" s="49">
        <f t="shared" si="2"/>
        <v>0</v>
      </c>
    </row>
    <row r="110" spans="1:5" ht="28.15" customHeight="1" x14ac:dyDescent="0.25">
      <c r="A110" s="44" t="s">
        <v>134</v>
      </c>
      <c r="B110" s="44" t="s">
        <v>22</v>
      </c>
      <c r="C110" s="49">
        <v>13800</v>
      </c>
      <c r="D110" s="49">
        <v>0</v>
      </c>
      <c r="E110" s="49">
        <f t="shared" si="2"/>
        <v>0</v>
      </c>
    </row>
    <row r="111" spans="1:5" ht="28.15" customHeight="1" x14ac:dyDescent="0.25">
      <c r="A111" s="44" t="s">
        <v>214</v>
      </c>
      <c r="B111" s="44" t="s">
        <v>16</v>
      </c>
      <c r="C111" s="49">
        <f>C112</f>
        <v>1000</v>
      </c>
      <c r="D111" s="49">
        <f>D112</f>
        <v>0</v>
      </c>
      <c r="E111" s="49">
        <f t="shared" si="2"/>
        <v>0</v>
      </c>
    </row>
    <row r="112" spans="1:5" ht="28.15" customHeight="1" x14ac:dyDescent="0.25">
      <c r="A112" s="44" t="s">
        <v>215</v>
      </c>
      <c r="B112" s="44" t="s">
        <v>32</v>
      </c>
      <c r="C112" s="49">
        <v>1000</v>
      </c>
      <c r="D112" s="49">
        <v>0</v>
      </c>
      <c r="E112" s="49">
        <f t="shared" si="2"/>
        <v>0</v>
      </c>
    </row>
    <row r="113" spans="1:5" ht="45" customHeight="1" x14ac:dyDescent="0.25">
      <c r="A113" s="44" t="s">
        <v>42</v>
      </c>
      <c r="B113" s="44" t="s">
        <v>43</v>
      </c>
      <c r="C113" s="49">
        <f>C114</f>
        <v>9800</v>
      </c>
      <c r="D113" s="49">
        <f>D114</f>
        <v>0</v>
      </c>
      <c r="E113" s="49">
        <f t="shared" si="2"/>
        <v>0</v>
      </c>
    </row>
    <row r="114" spans="1:5" ht="28.15" customHeight="1" x14ac:dyDescent="0.25">
      <c r="A114" s="44" t="s">
        <v>214</v>
      </c>
      <c r="B114" s="44" t="s">
        <v>16</v>
      </c>
      <c r="C114" s="49">
        <f>C115</f>
        <v>9800</v>
      </c>
      <c r="D114" s="49">
        <f>D115</f>
        <v>0</v>
      </c>
      <c r="E114" s="49">
        <f t="shared" si="2"/>
        <v>0</v>
      </c>
    </row>
    <row r="115" spans="1:5" ht="28.15" customHeight="1" x14ac:dyDescent="0.25">
      <c r="A115" s="44" t="s">
        <v>215</v>
      </c>
      <c r="B115" s="44" t="s">
        <v>32</v>
      </c>
      <c r="C115" s="49">
        <v>9800</v>
      </c>
      <c r="D115" s="49">
        <v>0</v>
      </c>
      <c r="E115" s="49">
        <f t="shared" si="2"/>
        <v>0</v>
      </c>
    </row>
    <row r="116" spans="1:5" ht="37.15" customHeight="1" x14ac:dyDescent="0.25">
      <c r="A116" s="44" t="s">
        <v>44</v>
      </c>
      <c r="B116" s="44" t="s">
        <v>45</v>
      </c>
      <c r="C116" s="49">
        <f>C117</f>
        <v>8700</v>
      </c>
      <c r="D116" s="49">
        <f>D117</f>
        <v>3563.31</v>
      </c>
      <c r="E116" s="49">
        <f t="shared" si="2"/>
        <v>40.957586206896551</v>
      </c>
    </row>
    <row r="117" spans="1:5" ht="28.15" customHeight="1" x14ac:dyDescent="0.25">
      <c r="A117" s="44" t="s">
        <v>214</v>
      </c>
      <c r="B117" s="44" t="s">
        <v>16</v>
      </c>
      <c r="C117" s="49">
        <f>C118</f>
        <v>8700</v>
      </c>
      <c r="D117" s="49">
        <f>D118</f>
        <v>3563.31</v>
      </c>
      <c r="E117" s="49">
        <f t="shared" si="2"/>
        <v>40.957586206896551</v>
      </c>
    </row>
    <row r="118" spans="1:5" ht="28.15" customHeight="1" x14ac:dyDescent="0.25">
      <c r="A118" s="44" t="s">
        <v>215</v>
      </c>
      <c r="B118" s="44" t="s">
        <v>32</v>
      </c>
      <c r="C118" s="49">
        <v>8700</v>
      </c>
      <c r="D118" s="49">
        <v>3563.31</v>
      </c>
      <c r="E118" s="49">
        <f t="shared" si="2"/>
        <v>40.957586206896551</v>
      </c>
    </row>
    <row r="119" spans="1:5" s="120" customFormat="1" ht="28.15" customHeight="1" x14ac:dyDescent="0.25">
      <c r="A119" s="128" t="s">
        <v>46</v>
      </c>
      <c r="B119" s="128" t="s">
        <v>47</v>
      </c>
      <c r="C119" s="129">
        <f t="shared" ref="C119:D120" si="5">C120</f>
        <v>3000</v>
      </c>
      <c r="D119" s="129">
        <f t="shared" si="5"/>
        <v>0</v>
      </c>
      <c r="E119" s="49">
        <f t="shared" si="2"/>
        <v>0</v>
      </c>
    </row>
    <row r="120" spans="1:5" s="120" customFormat="1" ht="28.15" customHeight="1" x14ac:dyDescent="0.25">
      <c r="A120" s="128" t="s">
        <v>214</v>
      </c>
      <c r="B120" s="128" t="s">
        <v>16</v>
      </c>
      <c r="C120" s="129">
        <f t="shared" si="5"/>
        <v>3000</v>
      </c>
      <c r="D120" s="129">
        <f t="shared" si="5"/>
        <v>0</v>
      </c>
      <c r="E120" s="49">
        <f t="shared" si="2"/>
        <v>0</v>
      </c>
    </row>
    <row r="121" spans="1:5" s="120" customFormat="1" ht="28.15" customHeight="1" x14ac:dyDescent="0.25">
      <c r="A121" s="128" t="s">
        <v>215</v>
      </c>
      <c r="B121" s="128" t="s">
        <v>32</v>
      </c>
      <c r="C121" s="123">
        <v>3000</v>
      </c>
      <c r="D121" s="49">
        <v>0</v>
      </c>
      <c r="E121" s="49">
        <f t="shared" si="2"/>
        <v>0</v>
      </c>
    </row>
    <row r="122" spans="1:5" ht="37.15" customHeight="1" x14ac:dyDescent="0.25">
      <c r="A122" s="44" t="s">
        <v>48</v>
      </c>
      <c r="B122" s="44" t="s">
        <v>49</v>
      </c>
      <c r="C122" s="49">
        <f>C123</f>
        <v>1000</v>
      </c>
      <c r="D122" s="49">
        <f>D123</f>
        <v>0</v>
      </c>
      <c r="E122" s="49">
        <f t="shared" si="2"/>
        <v>0</v>
      </c>
    </row>
    <row r="123" spans="1:5" ht="28.15" customHeight="1" x14ac:dyDescent="0.25">
      <c r="A123" s="44" t="s">
        <v>214</v>
      </c>
      <c r="B123" s="44" t="s">
        <v>16</v>
      </c>
      <c r="C123" s="49">
        <f>C124</f>
        <v>1000</v>
      </c>
      <c r="D123" s="49">
        <f>D124</f>
        <v>0</v>
      </c>
      <c r="E123" s="49">
        <f t="shared" si="2"/>
        <v>0</v>
      </c>
    </row>
    <row r="124" spans="1:5" ht="28.15" customHeight="1" x14ac:dyDescent="0.25">
      <c r="A124" s="44" t="s">
        <v>215</v>
      </c>
      <c r="B124" s="44" t="s">
        <v>32</v>
      </c>
      <c r="C124" s="49">
        <v>1000</v>
      </c>
      <c r="D124" s="49">
        <v>0</v>
      </c>
      <c r="E124" s="49">
        <f t="shared" si="2"/>
        <v>0</v>
      </c>
    </row>
    <row r="125" spans="1:5" ht="37.15" customHeight="1" x14ac:dyDescent="0.25">
      <c r="A125" s="44" t="s">
        <v>50</v>
      </c>
      <c r="B125" s="44" t="s">
        <v>51</v>
      </c>
      <c r="C125" s="49">
        <f>C126</f>
        <v>4000</v>
      </c>
      <c r="D125" s="49">
        <f>D126</f>
        <v>0</v>
      </c>
      <c r="E125" s="49">
        <f t="shared" si="2"/>
        <v>0</v>
      </c>
    </row>
    <row r="126" spans="1:5" ht="28.15" customHeight="1" x14ac:dyDescent="0.25">
      <c r="A126" s="44" t="s">
        <v>214</v>
      </c>
      <c r="B126" s="44" t="s">
        <v>16</v>
      </c>
      <c r="C126" s="49">
        <f>C127</f>
        <v>4000</v>
      </c>
      <c r="D126" s="49">
        <f>D127</f>
        <v>0</v>
      </c>
      <c r="E126" s="49">
        <f t="shared" si="2"/>
        <v>0</v>
      </c>
    </row>
    <row r="127" spans="1:5" ht="28.15" customHeight="1" x14ac:dyDescent="0.25">
      <c r="A127" s="44" t="s">
        <v>215</v>
      </c>
      <c r="B127" s="44" t="s">
        <v>32</v>
      </c>
      <c r="C127" s="49">
        <v>4000</v>
      </c>
      <c r="D127" s="49">
        <v>0</v>
      </c>
      <c r="E127" s="49">
        <f t="shared" si="2"/>
        <v>0</v>
      </c>
    </row>
    <row r="128" spans="1:5" ht="50.25" customHeight="1" x14ac:dyDescent="0.25">
      <c r="A128" s="116" t="s">
        <v>267</v>
      </c>
      <c r="B128" s="117" t="s">
        <v>61</v>
      </c>
      <c r="C128" s="118">
        <f t="shared" ref="C128:D130" si="6">C129</f>
        <v>1400</v>
      </c>
      <c r="D128" s="118">
        <f t="shared" si="6"/>
        <v>602.37</v>
      </c>
      <c r="E128" s="118">
        <f t="shared" si="2"/>
        <v>43.026428571428568</v>
      </c>
    </row>
    <row r="129" spans="1:5" ht="37.15" customHeight="1" x14ac:dyDescent="0.25">
      <c r="A129" s="44" t="s">
        <v>40</v>
      </c>
      <c r="B129" s="44" t="s">
        <v>41</v>
      </c>
      <c r="C129" s="49">
        <f t="shared" si="6"/>
        <v>1400</v>
      </c>
      <c r="D129" s="49">
        <f t="shared" si="6"/>
        <v>602.37</v>
      </c>
      <c r="E129" s="49">
        <f t="shared" si="2"/>
        <v>43.026428571428568</v>
      </c>
    </row>
    <row r="130" spans="1:5" ht="28.15" customHeight="1" x14ac:dyDescent="0.25">
      <c r="A130" s="44" t="s">
        <v>115</v>
      </c>
      <c r="B130" s="44" t="s">
        <v>14</v>
      </c>
      <c r="C130" s="49">
        <f t="shared" si="6"/>
        <v>1400</v>
      </c>
      <c r="D130" s="49">
        <f t="shared" si="6"/>
        <v>602.37</v>
      </c>
      <c r="E130" s="49">
        <f t="shared" si="2"/>
        <v>43.026428571428568</v>
      </c>
    </row>
    <row r="131" spans="1:5" ht="28.15" customHeight="1" x14ac:dyDescent="0.25">
      <c r="A131" s="44" t="s">
        <v>134</v>
      </c>
      <c r="B131" s="44" t="s">
        <v>22</v>
      </c>
      <c r="C131" s="49">
        <v>1400</v>
      </c>
      <c r="D131" s="49">
        <v>602.37</v>
      </c>
      <c r="E131" s="49">
        <f t="shared" si="2"/>
        <v>43.026428571428568</v>
      </c>
    </row>
    <row r="132" spans="1:5" ht="36.75" customHeight="1" x14ac:dyDescent="0.25">
      <c r="A132" s="116" t="s">
        <v>268</v>
      </c>
      <c r="B132" s="117" t="s">
        <v>69</v>
      </c>
      <c r="C132" s="118">
        <f>C133+C136</f>
        <v>1000</v>
      </c>
      <c r="D132" s="118">
        <f>D133+D136</f>
        <v>0</v>
      </c>
      <c r="E132" s="118">
        <f t="shared" ref="E132:E144" si="7">D132/C132*100</f>
        <v>0</v>
      </c>
    </row>
    <row r="133" spans="1:5" ht="37.15" customHeight="1" x14ac:dyDescent="0.25">
      <c r="A133" s="44" t="s">
        <v>40</v>
      </c>
      <c r="B133" s="44" t="s">
        <v>41</v>
      </c>
      <c r="C133" s="49">
        <f>C134</f>
        <v>200</v>
      </c>
      <c r="D133" s="49">
        <f>D134</f>
        <v>0</v>
      </c>
      <c r="E133" s="49">
        <f t="shared" si="7"/>
        <v>0</v>
      </c>
    </row>
    <row r="134" spans="1:5" ht="28.15" customHeight="1" x14ac:dyDescent="0.25">
      <c r="A134" s="44" t="s">
        <v>115</v>
      </c>
      <c r="B134" s="44" t="s">
        <v>14</v>
      </c>
      <c r="C134" s="49">
        <f>C135</f>
        <v>200</v>
      </c>
      <c r="D134" s="49">
        <f>D135</f>
        <v>0</v>
      </c>
      <c r="E134" s="49">
        <f t="shared" si="7"/>
        <v>0</v>
      </c>
    </row>
    <row r="135" spans="1:5" ht="28.15" customHeight="1" x14ac:dyDescent="0.25">
      <c r="A135" s="44" t="s">
        <v>210</v>
      </c>
      <c r="B135" s="44" t="s">
        <v>68</v>
      </c>
      <c r="C135" s="49">
        <v>200</v>
      </c>
      <c r="D135" s="49">
        <v>0</v>
      </c>
      <c r="E135" s="49">
        <f t="shared" si="7"/>
        <v>0</v>
      </c>
    </row>
    <row r="136" spans="1:5" ht="37.15" customHeight="1" x14ac:dyDescent="0.25">
      <c r="A136" s="44" t="s">
        <v>48</v>
      </c>
      <c r="B136" s="44" t="s">
        <v>49</v>
      </c>
      <c r="C136" s="49">
        <f>C137</f>
        <v>800</v>
      </c>
      <c r="D136" s="49">
        <f>D137</f>
        <v>0</v>
      </c>
      <c r="E136" s="49">
        <v>0</v>
      </c>
    </row>
    <row r="137" spans="1:5" ht="24.95" customHeight="1" x14ac:dyDescent="0.25">
      <c r="A137" s="44" t="s">
        <v>115</v>
      </c>
      <c r="B137" s="44" t="s">
        <v>14</v>
      </c>
      <c r="C137" s="49">
        <f>C138</f>
        <v>800</v>
      </c>
      <c r="D137" s="49">
        <f>D138</f>
        <v>0</v>
      </c>
      <c r="E137" s="49">
        <v>0</v>
      </c>
    </row>
    <row r="138" spans="1:5" ht="28.15" customHeight="1" x14ac:dyDescent="0.25">
      <c r="A138" s="44" t="s">
        <v>210</v>
      </c>
      <c r="B138" s="44" t="s">
        <v>68</v>
      </c>
      <c r="C138" s="49">
        <v>800</v>
      </c>
      <c r="D138" s="49">
        <v>0</v>
      </c>
      <c r="E138" s="49">
        <v>0</v>
      </c>
    </row>
    <row r="139" spans="1:5" ht="24.95" hidden="1" customHeight="1" x14ac:dyDescent="0.25">
      <c r="E139" s="50" t="e">
        <f t="shared" si="7"/>
        <v>#DIV/0!</v>
      </c>
    </row>
    <row r="140" spans="1:5" ht="52.15" customHeight="1" x14ac:dyDescent="0.25">
      <c r="A140" s="116" t="s">
        <v>289</v>
      </c>
      <c r="B140" s="117" t="s">
        <v>288</v>
      </c>
      <c r="C140" s="118">
        <f>C141+C145+C148</f>
        <v>73120</v>
      </c>
      <c r="D140" s="118">
        <f>D141+D145+D148</f>
        <v>17614.23</v>
      </c>
      <c r="E140" s="118">
        <f t="shared" si="7"/>
        <v>24.089483041575491</v>
      </c>
    </row>
    <row r="141" spans="1:5" ht="37.15" customHeight="1" x14ac:dyDescent="0.25">
      <c r="A141" s="44" t="s">
        <v>40</v>
      </c>
      <c r="B141" s="44" t="s">
        <v>41</v>
      </c>
      <c r="C141" s="49">
        <f>C142</f>
        <v>24780</v>
      </c>
      <c r="D141" s="49">
        <f>D142</f>
        <v>800</v>
      </c>
      <c r="E141" s="49">
        <f t="shared" si="7"/>
        <v>3.2284100080710245</v>
      </c>
    </row>
    <row r="142" spans="1:5" ht="28.15" customHeight="1" x14ac:dyDescent="0.25">
      <c r="A142" s="44" t="s">
        <v>115</v>
      </c>
      <c r="B142" s="44" t="s">
        <v>14</v>
      </c>
      <c r="C142" s="49">
        <f>C143+C144</f>
        <v>24780</v>
      </c>
      <c r="D142" s="49">
        <f>D143+D144</f>
        <v>800</v>
      </c>
      <c r="E142" s="49">
        <f t="shared" si="7"/>
        <v>3.2284100080710245</v>
      </c>
    </row>
    <row r="143" spans="1:5" ht="28.15" customHeight="1" x14ac:dyDescent="0.25">
      <c r="A143" s="44" t="s">
        <v>116</v>
      </c>
      <c r="B143" s="44" t="s">
        <v>15</v>
      </c>
      <c r="C143" s="49">
        <v>24600</v>
      </c>
      <c r="D143" s="49">
        <v>800</v>
      </c>
      <c r="E143" s="49">
        <f t="shared" ref="E143:E151" si="8">D143/C143*100</f>
        <v>3.2520325203252036</v>
      </c>
    </row>
    <row r="144" spans="1:5" s="120" customFormat="1" ht="28.15" customHeight="1" x14ac:dyDescent="0.25">
      <c r="A144" s="128" t="s">
        <v>134</v>
      </c>
      <c r="B144" s="128" t="s">
        <v>22</v>
      </c>
      <c r="C144" s="123">
        <v>180</v>
      </c>
      <c r="D144" s="49">
        <v>0</v>
      </c>
      <c r="E144" s="49">
        <f t="shared" si="7"/>
        <v>0</v>
      </c>
    </row>
    <row r="145" spans="1:5" s="132" customFormat="1" ht="28.15" customHeight="1" x14ac:dyDescent="0.25">
      <c r="A145" s="128" t="s">
        <v>48</v>
      </c>
      <c r="B145" s="128" t="s">
        <v>49</v>
      </c>
      <c r="C145" s="129">
        <f>C146</f>
        <v>15100</v>
      </c>
      <c r="D145" s="129">
        <f t="shared" ref="D145" si="9">D146</f>
        <v>0</v>
      </c>
      <c r="E145" s="49">
        <f t="shared" si="8"/>
        <v>0</v>
      </c>
    </row>
    <row r="146" spans="1:5" s="132" customFormat="1" ht="28.15" customHeight="1" x14ac:dyDescent="0.25">
      <c r="A146" s="128" t="s">
        <v>115</v>
      </c>
      <c r="B146" s="128" t="s">
        <v>14</v>
      </c>
      <c r="C146" s="129">
        <f>C147</f>
        <v>15100</v>
      </c>
      <c r="D146" s="129">
        <f>D147</f>
        <v>0</v>
      </c>
      <c r="E146" s="49">
        <f t="shared" si="8"/>
        <v>0</v>
      </c>
    </row>
    <row r="147" spans="1:5" s="132" customFormat="1" ht="28.15" customHeight="1" x14ac:dyDescent="0.25">
      <c r="A147" s="128" t="s">
        <v>116</v>
      </c>
      <c r="B147" s="128" t="s">
        <v>15</v>
      </c>
      <c r="C147" s="129">
        <v>15100</v>
      </c>
      <c r="D147" s="123">
        <v>0</v>
      </c>
      <c r="E147" s="49">
        <f t="shared" si="8"/>
        <v>0</v>
      </c>
    </row>
    <row r="148" spans="1:5" ht="37.15" customHeight="1" x14ac:dyDescent="0.25">
      <c r="A148" s="44" t="s">
        <v>59</v>
      </c>
      <c r="B148" s="44" t="s">
        <v>298</v>
      </c>
      <c r="C148" s="49">
        <f>C149</f>
        <v>33240</v>
      </c>
      <c r="D148" s="49">
        <f>D149</f>
        <v>16814.23</v>
      </c>
      <c r="E148" s="49">
        <f t="shared" si="8"/>
        <v>50.584326113116731</v>
      </c>
    </row>
    <row r="149" spans="1:5" ht="28.15" customHeight="1" x14ac:dyDescent="0.25">
      <c r="A149" s="44" t="s">
        <v>115</v>
      </c>
      <c r="B149" s="44" t="s">
        <v>14</v>
      </c>
      <c r="C149" s="49">
        <f>C150+C151</f>
        <v>33240</v>
      </c>
      <c r="D149" s="49">
        <f>D150+D151</f>
        <v>16814.23</v>
      </c>
      <c r="E149" s="49">
        <f t="shared" si="8"/>
        <v>50.584326113116731</v>
      </c>
    </row>
    <row r="150" spans="1:5" ht="28.15" customHeight="1" x14ac:dyDescent="0.25">
      <c r="A150" s="44" t="s">
        <v>116</v>
      </c>
      <c r="B150" s="44" t="s">
        <v>15</v>
      </c>
      <c r="C150" s="49">
        <v>31100</v>
      </c>
      <c r="D150" s="49">
        <v>16312.38</v>
      </c>
      <c r="E150" s="49">
        <f t="shared" si="8"/>
        <v>52.451382636655943</v>
      </c>
    </row>
    <row r="151" spans="1:5" ht="28.15" customHeight="1" x14ac:dyDescent="0.25">
      <c r="A151" s="44" t="s">
        <v>134</v>
      </c>
      <c r="B151" s="44" t="s">
        <v>22</v>
      </c>
      <c r="C151" s="49">
        <v>2140</v>
      </c>
      <c r="D151" s="49">
        <v>501.85</v>
      </c>
      <c r="E151" s="49">
        <f t="shared" si="8"/>
        <v>23.450934579439252</v>
      </c>
    </row>
  </sheetData>
  <mergeCells count="5">
    <mergeCell ref="D7:E7"/>
    <mergeCell ref="A4:E4"/>
    <mergeCell ref="A6:E6"/>
    <mergeCell ref="A2:E2"/>
    <mergeCell ref="A13:B13"/>
  </mergeCells>
  <pageMargins left="0.7" right="0.7" top="0.75" bottom="0.75" header="0.3" footer="0.3"/>
  <pageSetup paperSize="9" scale="89" fitToHeight="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N8" sqref="N8"/>
    </sheetView>
  </sheetViews>
  <sheetFormatPr defaultColWidth="8.85546875" defaultRowHeight="15" x14ac:dyDescent="0.25"/>
  <cols>
    <col min="1" max="16384" width="8.85546875" style="9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A121" workbookViewId="0">
      <selection activeCell="J143" sqref="J143"/>
    </sheetView>
  </sheetViews>
  <sheetFormatPr defaultColWidth="8.85546875" defaultRowHeight="15" x14ac:dyDescent="0.25"/>
  <cols>
    <col min="1" max="16384" width="8.85546875" style="1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SAŽETAK</vt:lpstr>
      <vt:lpstr>Račun prihoda i rashoda (EK) </vt:lpstr>
      <vt:lpstr> Račun prihoda i rashoda (IF)</vt:lpstr>
      <vt:lpstr>Rashodi prema funkcijskoj kl</vt:lpstr>
      <vt:lpstr>Račun financiranja</vt:lpstr>
      <vt:lpstr>Posebni dio organizacijska kl.</vt:lpstr>
      <vt:lpstr>Posebni dio programska kl.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Karmen Auguštin</cp:lastModifiedBy>
  <cp:lastPrinted>2025-07-28T15:11:08Z</cp:lastPrinted>
  <dcterms:created xsi:type="dcterms:W3CDTF">2022-08-12T12:51:27Z</dcterms:created>
  <dcterms:modified xsi:type="dcterms:W3CDTF">2026-07-29T12:05:23Z</dcterms:modified>
</cp:coreProperties>
</file>