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LAN NABAVE-RAVN.-3.2.2014." sheetId="1" r:id="rId1"/>
    <sheet name="List2" sheetId="2" r:id="rId2"/>
    <sheet name="Lis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<sst xmlns="http://schemas.openxmlformats.org/spreadsheetml/2006/main" count="209" uniqueCount="161">
  <si>
    <t>SVJEŽE POVRĆE</t>
  </si>
  <si>
    <t>KORJENASTO POVRĆE</t>
  </si>
  <si>
    <t>GOMOLJASTO POOVRĆE</t>
  </si>
  <si>
    <t>LISNATO POVRĆE</t>
  </si>
  <si>
    <t>VOĆE ORAŠASTI PLODOVI</t>
  </si>
  <si>
    <t>JABUKE</t>
  </si>
  <si>
    <t>BANANA</t>
  </si>
  <si>
    <t>BRESKVE</t>
  </si>
  <si>
    <t>ŠLJIVE</t>
  </si>
  <si>
    <t>GROŽĐE</t>
  </si>
  <si>
    <t>KRUŠKE</t>
  </si>
  <si>
    <t>NARANČE</t>
  </si>
  <si>
    <t>LIMUN</t>
  </si>
  <si>
    <t>GOVEĐE MESO</t>
  </si>
  <si>
    <t>TELEĆE MESO</t>
  </si>
  <si>
    <t>PURETINA</t>
  </si>
  <si>
    <t>PILETINA</t>
  </si>
  <si>
    <t>SVINJETINA</t>
  </si>
  <si>
    <t>SLANINA</t>
  </si>
  <si>
    <t>KOBASICE</t>
  </si>
  <si>
    <t>NARESCI</t>
  </si>
  <si>
    <t>VOĆNI SOKOVI</t>
  </si>
  <si>
    <t>ZAMRZNUTO I PRERAĐENO POVRĆE</t>
  </si>
  <si>
    <t>ZAMRZ. POVRĆE</t>
  </si>
  <si>
    <t>KONZ. POVRĆE</t>
  </si>
  <si>
    <t>PIRE RAJČICE</t>
  </si>
  <si>
    <t>UKISELJENO POVRĆE</t>
  </si>
  <si>
    <t>PRERAĐENO VOĆE</t>
  </si>
  <si>
    <t>MARMELADE</t>
  </si>
  <si>
    <t xml:space="preserve">BILJNA ULJA </t>
  </si>
  <si>
    <t>BILJNA ULJA</t>
  </si>
  <si>
    <t>JESTIVE MASNOĆE</t>
  </si>
  <si>
    <t>NAMAZI</t>
  </si>
  <si>
    <t>MARGARIN</t>
  </si>
  <si>
    <t>MLIJEČNI PROIZVODI</t>
  </si>
  <si>
    <t>VRHNJE</t>
  </si>
  <si>
    <t>SVJEŽI SIR</t>
  </si>
  <si>
    <t>SIRNI NAMAZ</t>
  </si>
  <si>
    <t>TVRDI SIR</t>
  </si>
  <si>
    <t>JOGURT</t>
  </si>
  <si>
    <t>MLINARSKI PROIZVODI,ŠKROB</t>
  </si>
  <si>
    <t>OLJUŠTENA RIŽA</t>
  </si>
  <si>
    <t>PŠENIČNA KRUPICA</t>
  </si>
  <si>
    <t>BRAŠNO PŠENIČNO</t>
  </si>
  <si>
    <t>MUESLI</t>
  </si>
  <si>
    <t>RAZNI PREHRAMBENI PROIZVODI</t>
  </si>
  <si>
    <t>ŠEĆER</t>
  </si>
  <si>
    <t>BILJNI ČAJEVI</t>
  </si>
  <si>
    <t>TJESTENINE</t>
  </si>
  <si>
    <t>ZAČINI</t>
  </si>
  <si>
    <t>BEZALKOHOLNA PIĆA</t>
  </si>
  <si>
    <t>OBRASCI</t>
  </si>
  <si>
    <t>KOŠULJICE ZA SPISE</t>
  </si>
  <si>
    <t xml:space="preserve">SAPUN </t>
  </si>
  <si>
    <t>DETERĐENTI</t>
  </si>
  <si>
    <t>LAŠTILA ZA PODOVE</t>
  </si>
  <si>
    <t>TOAL. PAPIR</t>
  </si>
  <si>
    <t>PAPIRNATI RUČNICI</t>
  </si>
  <si>
    <t>STAKLO</t>
  </si>
  <si>
    <t>SUDOPERI I UMIVAONICI</t>
  </si>
  <si>
    <t>ZAHODSKE ŠKOLJKE</t>
  </si>
  <si>
    <t>OPR. ZA RASVJETU I SL</t>
  </si>
  <si>
    <t xml:space="preserve">   PREDMET                      NABAVE</t>
  </si>
  <si>
    <t>PROCIJENJENA VRIJEDNOST(bez PDV-a)</t>
  </si>
  <si>
    <t>PLANIRANA SREDSTVA    x  PDV</t>
  </si>
  <si>
    <t>OZNAKA POZICIJE FINANCIJSKOG PLANA ODNOSNO PRORAČUNA NA KOJOJ SU SREDSTVA PLANIRANA</t>
  </si>
  <si>
    <t>RAZNI IZRAĐ. MET. PROIZ.</t>
  </si>
  <si>
    <t>SUHOMESNATI PROIZVODI</t>
  </si>
  <si>
    <t>MESNI PROIZVODI- SVJEŽI</t>
  </si>
  <si>
    <t xml:space="preserve">                                    MP</t>
  </si>
  <si>
    <t>Vrsta postupka javne nabave</t>
  </si>
  <si>
    <t>KUKURUZNE PAH.</t>
  </si>
  <si>
    <t xml:space="preserve"> Evidencijski broj nabave</t>
  </si>
  <si>
    <t>Sklapa li se ugovor iliOS</t>
  </si>
  <si>
    <t>planirani početak postupka</t>
  </si>
  <si>
    <t>planirano trajanje ugovora ili OS</t>
  </si>
  <si>
    <t>neodređeno</t>
  </si>
  <si>
    <t>Redni broj</t>
  </si>
  <si>
    <t>PECIVA</t>
  </si>
  <si>
    <t>GRAH,GRAŠAK,  KUKURUZ I  OSTALO POVRĆE</t>
  </si>
  <si>
    <t>LITERATURA</t>
  </si>
  <si>
    <t>RAČUNALNE USLUGE</t>
  </si>
  <si>
    <t>ENERGIJA</t>
  </si>
  <si>
    <t>ELEKTRIČNA ENERGIJA</t>
  </si>
  <si>
    <t>PLIN</t>
  </si>
  <si>
    <t>bagatelna nabava</t>
  </si>
  <si>
    <t xml:space="preserve">    </t>
  </si>
  <si>
    <t>OSNOVNA ŠKOLA IVANA FILIPOVIĆA  ZAGREB, FILIPOVIĆEVA 1</t>
  </si>
  <si>
    <t>JAGODE</t>
  </si>
  <si>
    <t xml:space="preserve">                     PLAN NABAVE ZA 2015. GODINU</t>
  </si>
  <si>
    <t>RIBLJI FILETI</t>
  </si>
  <si>
    <t>Ravnateljica škole</t>
  </si>
  <si>
    <t>MLIJEKO</t>
  </si>
  <si>
    <t>KUKURUZNA KRUPICA</t>
  </si>
  <si>
    <t>KRUH I PECIVA</t>
  </si>
  <si>
    <t>KRUH</t>
  </si>
  <si>
    <t>TJESTENINE RAZNE</t>
  </si>
  <si>
    <t>CEDEVITA PRAH</t>
  </si>
  <si>
    <t>KAKAO, ČOKOLADA I PROIZV.OD ČOKOLADE</t>
  </si>
  <si>
    <t>UREDSKI MATERIJAL</t>
  </si>
  <si>
    <t>HIGIJENSKI MATERIJAL</t>
  </si>
  <si>
    <t>PEDAGOŠKA DOKUMENTACIJA</t>
  </si>
  <si>
    <t>TONERI I TINTE</t>
  </si>
  <si>
    <t xml:space="preserve"> MAT. I SREDSTVA ZA ČIŠĆENJE</t>
  </si>
  <si>
    <t>PAPIR</t>
  </si>
  <si>
    <t>BILJEŽNICE</t>
  </si>
  <si>
    <t>OSTALA SREDSTVA ZA ČIŠČENJE</t>
  </si>
  <si>
    <t>FASCIKLI I REGISTRATORI</t>
  </si>
  <si>
    <t>Grad Zagreb</t>
  </si>
  <si>
    <t>MATERIJAL I DJELOVI ZA TEK. I INV. ODRŽAVANJE</t>
  </si>
  <si>
    <t>OSTALI MATERIJAL I DJELOVI ZA T. I INV. ODRŽ.</t>
  </si>
  <si>
    <t>SITNI INVENTAR</t>
  </si>
  <si>
    <t>OSTALI SITAN INVENTAR</t>
  </si>
  <si>
    <t>KUHINJSKO POSUĐE I POMAGALA</t>
  </si>
  <si>
    <t>ZDRAVSTVENE I VETERINARSKE USLUGE</t>
  </si>
  <si>
    <t>ALAT</t>
  </si>
  <si>
    <t>SLUŽBENA ZAŠTITNA I RADNA ODJEĆA</t>
  </si>
  <si>
    <t>USLUGE TELEFONA I TELEFAKSA</t>
  </si>
  <si>
    <t>USLUGE POŠTARINE</t>
  </si>
  <si>
    <t xml:space="preserve">RIBA </t>
  </si>
  <si>
    <t>USLUGE TEKUĆEG I INVESTICIJSKOG ODRŽAVANJA</t>
  </si>
  <si>
    <t>ODRŽAVANJE RAČUNALNE OPREME</t>
  </si>
  <si>
    <t>ODRŽAVANJE FOTOKOPIRNIH UREĐAJA I PRINTERA</t>
  </si>
  <si>
    <t>USLUGE TEHNIČKOG ISPITIVANJA INST. CENTR. GRIJANJA</t>
  </si>
  <si>
    <t>DIMNJAČARSKE USLUGE</t>
  </si>
  <si>
    <t>USLUGE ZAŠTITE OBJEKTA</t>
  </si>
  <si>
    <t>USLUGE ODRŽAVANJA VATROGASNIH APARATA</t>
  </si>
  <si>
    <t>USLUGE ODRŽAVANJA VENTILACIJSKOG I KLIMATIZACIJSKOG SUSTAVA</t>
  </si>
  <si>
    <t>USLUGE ODRŽAVANJA RASVJETE U DVORANI</t>
  </si>
  <si>
    <t>USLUGE ODRŽAVANJA OSTALE OPREME</t>
  </si>
  <si>
    <t>USLUGE PROMIDŽBE I INFORMIRANJA</t>
  </si>
  <si>
    <t>ELEKTRONSKI MEDIJI</t>
  </si>
  <si>
    <t>OSTALE USLUGE PROMIDŽBE I INFORMIRANJA</t>
  </si>
  <si>
    <t>KOMUNALNE USLUGE</t>
  </si>
  <si>
    <t>OPSKRBA VODOM</t>
  </si>
  <si>
    <t>OSTALE KOMUNALNE USLUGE</t>
  </si>
  <si>
    <t>ZDRAVSTVENI PREGLEDI ZAPOSLENIKA</t>
  </si>
  <si>
    <t>OSTALE ZDRAV. I VETERINARSKE USLUGE</t>
  </si>
  <si>
    <t>ODRŽAVANJE RAČUNALNIH PROGRAMA</t>
  </si>
  <si>
    <t>NAKNADE ZA RAD PREDSTAVNIČKIM TIJELIMA</t>
  </si>
  <si>
    <t>NAKNADE ČLANOVIMA ŠKIOLSKOG ODBORA</t>
  </si>
  <si>
    <t>PREMIJE OSIGURANJA</t>
  </si>
  <si>
    <t>PREMIJE OSIGURANJA IMOVINE</t>
  </si>
  <si>
    <t>PREMIJE OSIGURANJA ZAPOSLENIH</t>
  </si>
  <si>
    <t>REPREZENTACIJA</t>
  </si>
  <si>
    <t>ČLANARINE</t>
  </si>
  <si>
    <t>BANKARSKE USLUGE I USLUGE PLATNOG PROMETA</t>
  </si>
  <si>
    <t>USLUGE PLATNOG PROMETA</t>
  </si>
  <si>
    <t>ZATEZNE KAMATE IZ POSLOVNIH ODNOSA</t>
  </si>
  <si>
    <t>RASHODI ZA NABAVU NEFINANCIJSKE IMOVINE</t>
  </si>
  <si>
    <t>UREDSKA OPREMA I NAMJEŠTAJ</t>
  </si>
  <si>
    <t>KNJIGE</t>
  </si>
  <si>
    <t>ODVOZ SMEĆA</t>
  </si>
  <si>
    <t>INTELEKTUALNE USLUGE</t>
  </si>
  <si>
    <t>OSTALE USLUGE INVESTICIJSKOG ODRŽAVANJA</t>
  </si>
  <si>
    <t>OSTALE USLUGE TELEKOMUNIKACIJE I PRIJEVOZA</t>
  </si>
  <si>
    <t>USLUGE TELEKOMUNIKACIJE, POŠTE I PRIJEVOZA</t>
  </si>
  <si>
    <t>Ružica Kramer, prof.</t>
  </si>
  <si>
    <t>Na temelju članka 20. Zakona o javnoj nabavi Školski odbor Osnovne  škole Ivana Filipovića, Filipovićeva 1, Zagreb, na 15. sjednici  Školskog odbora, od 15. prosinca 2014. donosi  PLAN NABAVE za 2015. godinu</t>
  </si>
  <si>
    <t>Predsjednica školskog odbora</t>
  </si>
  <si>
    <t>Nives Anić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</si>
</sst>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kn&quot;"/>
    <numFmt numFmtId="187" formatCode="0.0"/>
    <numFmt numFmtId="188" formatCode="#,##0\ _k_n"/>
    <numFmt numFmtId="189" formatCode="#,##0.00\ _k_n"/>
  </numFmts>
  <fonts count="42">
    <font>
      <sz val="10"/>
      <name val="Arial"/>
      <family val="0"/>
    </font>
    <font>
      <i/>
      <sz val="10"/>
      <name val="Arial"/>
      <family val="0"/>
    </font>
    <font>
      <b/>
      <i/>
      <sz val="12"/>
      <name val="Times New Roman"/>
      <family val="1"/>
    </font>
    <font>
      <b/>
      <i/>
      <sz val="10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20"/>
      <name val="Arial"/>
      <family val="2"/>
    </font>
    <font>
      <b/>
      <i/>
      <sz val="14"/>
      <name val="Verdana"/>
      <family val="2"/>
    </font>
    <font>
      <b/>
      <i/>
      <sz val="11"/>
      <name val="Arial"/>
      <family val="2"/>
    </font>
    <font>
      <b/>
      <i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0"/>
      <color indexed="13"/>
      <name val="Times New Roman"/>
      <family val="1"/>
    </font>
    <font>
      <b/>
      <i/>
      <sz val="12"/>
      <name val="Verdana"/>
      <family val="2"/>
    </font>
    <font>
      <b/>
      <i/>
      <sz val="10"/>
      <name val="Palatino Linotype"/>
      <family val="1"/>
    </font>
    <font>
      <b/>
      <i/>
      <sz val="11"/>
      <name val="Palatino Linotype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i/>
      <sz val="10"/>
      <color indexed="13"/>
      <name val="Times New Roman"/>
      <family val="1"/>
    </font>
    <font>
      <b/>
      <i/>
      <sz val="10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1" applyNumberFormat="0" applyFont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6" fillId="21" borderId="2" applyNumberFormat="0" applyAlignment="0" applyProtection="0"/>
    <xf numFmtId="0" fontId="17" fillId="21" borderId="3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5" fillId="23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7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24" borderId="14" xfId="0" applyFont="1" applyFill="1" applyBorder="1" applyAlignment="1">
      <alignment horizontal="justify" vertical="top" wrapText="1"/>
    </xf>
    <xf numFmtId="0" fontId="6" fillId="24" borderId="14" xfId="0" applyFont="1" applyFill="1" applyBorder="1" applyAlignment="1">
      <alignment vertical="top" wrapText="1"/>
    </xf>
    <xf numFmtId="4" fontId="6" fillId="24" borderId="14" xfId="0" applyNumberFormat="1" applyFont="1" applyFill="1" applyBorder="1" applyAlignment="1">
      <alignment horizontal="right" vertical="top"/>
    </xf>
    <xf numFmtId="0" fontId="5" fillId="0" borderId="14" xfId="0" applyFont="1" applyBorder="1" applyAlignment="1">
      <alignment vertical="top" wrapText="1"/>
    </xf>
    <xf numFmtId="4" fontId="6" fillId="25" borderId="14" xfId="0" applyNumberFormat="1" applyFont="1" applyFill="1" applyBorder="1" applyAlignment="1">
      <alignment horizontal="right" vertical="top"/>
    </xf>
    <xf numFmtId="4" fontId="5" fillId="0" borderId="14" xfId="0" applyNumberFormat="1" applyFont="1" applyBorder="1" applyAlignment="1">
      <alignment horizontal="right" vertical="top"/>
    </xf>
    <xf numFmtId="0" fontId="6" fillId="0" borderId="14" xfId="0" applyNumberFormat="1" applyFont="1" applyBorder="1" applyAlignment="1">
      <alignment horizontal="right" vertical="top"/>
    </xf>
    <xf numFmtId="4" fontId="5" fillId="0" borderId="14" xfId="0" applyNumberFormat="1" applyFont="1" applyBorder="1" applyAlignment="1">
      <alignment horizontal="right" vertical="top" wrapText="1"/>
    </xf>
    <xf numFmtId="0" fontId="6" fillId="0" borderId="14" xfId="0" applyNumberFormat="1" applyFont="1" applyBorder="1" applyAlignment="1">
      <alignment horizontal="right" vertical="top" wrapText="1"/>
    </xf>
    <xf numFmtId="0" fontId="6" fillId="24" borderId="14" xfId="0" applyFont="1" applyFill="1" applyBorder="1" applyAlignment="1">
      <alignment horizontal="left" vertical="top" wrapText="1"/>
    </xf>
    <xf numFmtId="4" fontId="6" fillId="24" borderId="14" xfId="0" applyNumberFormat="1" applyFont="1" applyFill="1" applyBorder="1" applyAlignment="1">
      <alignment horizontal="right" vertical="top" wrapText="1"/>
    </xf>
    <xf numFmtId="0" fontId="5" fillId="0" borderId="14" xfId="0" applyFont="1" applyBorder="1" applyAlignment="1">
      <alignment horizontal="justify" vertical="top" wrapText="1"/>
    </xf>
    <xf numFmtId="4" fontId="6" fillId="24" borderId="14" xfId="0" applyNumberFormat="1" applyFont="1" applyFill="1" applyBorder="1" applyAlignment="1">
      <alignment horizontal="right" vertical="top" wrapText="1"/>
    </xf>
    <xf numFmtId="0" fontId="6" fillId="24" borderId="14" xfId="0" applyNumberFormat="1" applyFont="1" applyFill="1" applyBorder="1" applyAlignment="1">
      <alignment horizontal="right" vertical="top" wrapText="1"/>
    </xf>
    <xf numFmtId="0" fontId="6" fillId="0" borderId="14" xfId="0" applyNumberFormat="1" applyFont="1" applyFill="1" applyBorder="1" applyAlignment="1">
      <alignment horizontal="right" vertical="top" wrapText="1"/>
    </xf>
    <xf numFmtId="0" fontId="5" fillId="25" borderId="14" xfId="0" applyFont="1" applyFill="1" applyBorder="1" applyAlignment="1">
      <alignment horizontal="justify" vertical="top" wrapText="1"/>
    </xf>
    <xf numFmtId="4" fontId="5" fillId="25" borderId="14" xfId="0" applyNumberFormat="1" applyFont="1" applyFill="1" applyBorder="1" applyAlignment="1">
      <alignment horizontal="right" vertical="top" wrapText="1"/>
    </xf>
    <xf numFmtId="0" fontId="6" fillId="25" borderId="14" xfId="0" applyNumberFormat="1" applyFont="1" applyFill="1" applyBorder="1" applyAlignment="1">
      <alignment horizontal="right" vertical="top" wrapText="1"/>
    </xf>
    <xf numFmtId="0" fontId="6" fillId="24" borderId="14" xfId="0" applyFont="1" applyFill="1" applyBorder="1" applyAlignment="1">
      <alignment horizontal="justify" vertical="top" wrapText="1"/>
    </xf>
    <xf numFmtId="4" fontId="5" fillId="0" borderId="11" xfId="0" applyNumberFormat="1" applyFont="1" applyBorder="1" applyAlignment="1">
      <alignment horizontal="left" vertical="top" wrapText="1"/>
    </xf>
    <xf numFmtId="0" fontId="5" fillId="25" borderId="14" xfId="0" applyFont="1" applyFill="1" applyBorder="1" applyAlignment="1">
      <alignment horizontal="justify" vertical="top" wrapText="1"/>
    </xf>
    <xf numFmtId="0" fontId="30" fillId="24" borderId="14" xfId="0" applyNumberFormat="1" applyFont="1" applyFill="1" applyBorder="1" applyAlignment="1">
      <alignment horizontal="right" vertical="top" wrapText="1"/>
    </xf>
    <xf numFmtId="0" fontId="6" fillId="25" borderId="14" xfId="0" applyNumberFormat="1" applyFont="1" applyFill="1" applyBorder="1" applyAlignment="1">
      <alignment horizontal="right" vertical="top" wrapText="1"/>
    </xf>
    <xf numFmtId="4" fontId="5" fillId="25" borderId="14" xfId="0" applyNumberFormat="1" applyFont="1" applyFill="1" applyBorder="1" applyAlignment="1">
      <alignment horizontal="right" vertical="top" wrapText="1"/>
    </xf>
    <xf numFmtId="4" fontId="6" fillId="25" borderId="15" xfId="0" applyNumberFormat="1" applyFont="1" applyFill="1" applyBorder="1" applyAlignment="1">
      <alignment horizontal="right" vertical="top"/>
    </xf>
    <xf numFmtId="0" fontId="31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34" fillId="6" borderId="14" xfId="0" applyFont="1" applyFill="1" applyBorder="1" applyAlignment="1">
      <alignment horizontal="center" vertical="top" wrapText="1"/>
    </xf>
    <xf numFmtId="0" fontId="34" fillId="6" borderId="16" xfId="0" applyFont="1" applyFill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5" fillId="0" borderId="14" xfId="0" applyFont="1" applyFill="1" applyBorder="1" applyAlignment="1">
      <alignment horizontal="justify" vertical="top" wrapText="1"/>
    </xf>
    <xf numFmtId="4" fontId="5" fillId="0" borderId="14" xfId="0" applyNumberFormat="1" applyFont="1" applyFill="1" applyBorder="1" applyAlignment="1">
      <alignment horizontal="right" vertical="top" wrapText="1"/>
    </xf>
    <xf numFmtId="0" fontId="35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4" fontId="6" fillId="0" borderId="14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6" fillId="0" borderId="14" xfId="0" applyNumberFormat="1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vertical="top" wrapText="1"/>
    </xf>
    <xf numFmtId="0" fontId="6" fillId="24" borderId="14" xfId="0" applyNumberFormat="1" applyFont="1" applyFill="1" applyBorder="1" applyAlignment="1">
      <alignment horizontal="right" vertical="top" wrapText="1"/>
    </xf>
    <xf numFmtId="0" fontId="5" fillId="0" borderId="15" xfId="0" applyFont="1" applyBorder="1" applyAlignment="1">
      <alignment horizontal="justify" vertical="top" wrapText="1"/>
    </xf>
    <xf numFmtId="4" fontId="5" fillId="0" borderId="15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14" xfId="0" applyFont="1" applyFill="1" applyBorder="1" applyAlignment="1">
      <alignment horizontal="center"/>
    </xf>
    <xf numFmtId="3" fontId="36" fillId="24" borderId="14" xfId="51" applyNumberFormat="1" applyFont="1" applyFill="1" applyBorder="1" applyAlignment="1">
      <alignment horizontal="right" wrapText="1" indent="1"/>
      <protection/>
    </xf>
    <xf numFmtId="3" fontId="37" fillId="0" borderId="12" xfId="51" applyNumberFormat="1" applyFont="1" applyFill="1" applyBorder="1" applyAlignment="1">
      <alignment horizontal="right" wrapText="1" indent="1"/>
      <protection/>
    </xf>
    <xf numFmtId="4" fontId="5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left" vertical="top" wrapText="1"/>
    </xf>
    <xf numFmtId="4" fontId="6" fillId="24" borderId="0" xfId="0" applyNumberFormat="1" applyFont="1" applyFill="1" applyBorder="1" applyAlignment="1">
      <alignment horizontal="right" vertical="top" wrapText="1"/>
    </xf>
    <xf numFmtId="3" fontId="37" fillId="0" borderId="14" xfId="51" applyNumberFormat="1" applyFont="1" applyFill="1" applyBorder="1" applyAlignment="1">
      <alignment horizontal="right" wrapText="1" indent="1"/>
      <protection/>
    </xf>
    <xf numFmtId="3" fontId="37" fillId="0" borderId="15" xfId="51" applyNumberFormat="1" applyFont="1" applyFill="1" applyBorder="1" applyAlignment="1">
      <alignment horizontal="right" wrapText="1" indent="1"/>
      <protection/>
    </xf>
    <xf numFmtId="4" fontId="6" fillId="0" borderId="0" xfId="0" applyNumberFormat="1" applyFont="1" applyFill="1" applyBorder="1" applyAlignment="1">
      <alignment horizontal="right" vertical="top" wrapText="1"/>
    </xf>
    <xf numFmtId="0" fontId="36" fillId="24" borderId="14" xfId="51" applyFont="1" applyFill="1" applyBorder="1" applyAlignment="1">
      <alignment horizontal="left" wrapText="1"/>
      <protection/>
    </xf>
    <xf numFmtId="0" fontId="37" fillId="0" borderId="12" xfId="51" applyFont="1" applyFill="1" applyBorder="1" applyAlignment="1">
      <alignment horizontal="left" wrapText="1"/>
      <protection/>
    </xf>
    <xf numFmtId="0" fontId="37" fillId="0" borderId="14" xfId="51" applyFont="1" applyFill="1" applyBorder="1" applyAlignment="1">
      <alignment horizontal="left" wrapText="1"/>
      <protection/>
    </xf>
    <xf numFmtId="0" fontId="37" fillId="0" borderId="15" xfId="51" applyFont="1" applyFill="1" applyBorder="1" applyAlignment="1">
      <alignment horizontal="left" wrapText="1"/>
      <protection/>
    </xf>
    <xf numFmtId="0" fontId="38" fillId="0" borderId="12" xfId="51" applyFont="1" applyFill="1" applyBorder="1" applyAlignment="1">
      <alignment horizontal="left" wrapText="1"/>
      <protection/>
    </xf>
    <xf numFmtId="189" fontId="36" fillId="24" borderId="14" xfId="0" applyNumberFormat="1" applyFont="1" applyFill="1" applyBorder="1" applyAlignment="1" quotePrefix="1">
      <alignment horizontal="right" vertical="center" wrapText="1"/>
    </xf>
    <xf numFmtId="189" fontId="37" fillId="0" borderId="14" xfId="0" applyNumberFormat="1" applyFont="1" applyFill="1" applyBorder="1" applyAlignment="1" quotePrefix="1">
      <alignment horizontal="right" vertical="center" wrapText="1"/>
    </xf>
    <xf numFmtId="189" fontId="36" fillId="24" borderId="14" xfId="51" applyNumberFormat="1" applyFont="1" applyFill="1" applyBorder="1" applyAlignment="1">
      <alignment horizontal="right" vertical="center"/>
      <protection/>
    </xf>
    <xf numFmtId="189" fontId="37" fillId="0" borderId="12" xfId="51" applyNumberFormat="1" applyFont="1" applyFill="1" applyBorder="1" applyAlignment="1">
      <alignment horizontal="right" vertical="center"/>
      <protection/>
    </xf>
    <xf numFmtId="189" fontId="37" fillId="0" borderId="14" xfId="51" applyNumberFormat="1" applyFont="1" applyFill="1" applyBorder="1" applyAlignment="1">
      <alignment horizontal="right" vertical="center"/>
      <protection/>
    </xf>
    <xf numFmtId="189" fontId="37" fillId="0" borderId="15" xfId="51" applyNumberFormat="1" applyFont="1" applyFill="1" applyBorder="1" applyAlignment="1">
      <alignment horizontal="right" vertical="center"/>
      <protection/>
    </xf>
    <xf numFmtId="4" fontId="6" fillId="0" borderId="0" xfId="0" applyNumberFormat="1" applyFont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right" vertical="top" wrapText="1"/>
    </xf>
    <xf numFmtId="1" fontId="6" fillId="0" borderId="14" xfId="0" applyNumberFormat="1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/>
    </xf>
    <xf numFmtId="0" fontId="36" fillId="0" borderId="14" xfId="51" applyFont="1" applyFill="1" applyBorder="1" applyAlignment="1">
      <alignment horizontal="left" wrapText="1"/>
      <protection/>
    </xf>
    <xf numFmtId="3" fontId="36" fillId="0" borderId="14" xfId="51" applyNumberFormat="1" applyFont="1" applyFill="1" applyBorder="1" applyAlignment="1">
      <alignment horizontal="right" wrapText="1" indent="1"/>
      <protection/>
    </xf>
    <xf numFmtId="0" fontId="6" fillId="0" borderId="14" xfId="0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/>
    </xf>
    <xf numFmtId="0" fontId="39" fillId="0" borderId="14" xfId="0" applyFont="1" applyFill="1" applyBorder="1" applyAlignment="1">
      <alignment horizontal="center"/>
    </xf>
    <xf numFmtId="0" fontId="5" fillId="24" borderId="14" xfId="0" applyFont="1" applyFill="1" applyBorder="1" applyAlignment="1">
      <alignment/>
    </xf>
    <xf numFmtId="16" fontId="5" fillId="25" borderId="14" xfId="0" applyNumberFormat="1" applyFont="1" applyFill="1" applyBorder="1" applyAlignment="1">
      <alignment/>
    </xf>
    <xf numFmtId="0" fontId="5" fillId="25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187" fontId="5" fillId="0" borderId="14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40" fillId="24" borderId="14" xfId="0" applyFont="1" applyFill="1" applyBorder="1" applyAlignment="1">
      <alignment/>
    </xf>
    <xf numFmtId="0" fontId="6" fillId="25" borderId="14" xfId="0" applyFont="1" applyFill="1" applyBorder="1" applyAlignment="1">
      <alignment/>
    </xf>
    <xf numFmtId="0" fontId="40" fillId="25" borderId="14" xfId="0" applyFont="1" applyFill="1" applyBorder="1" applyAlignment="1">
      <alignment/>
    </xf>
    <xf numFmtId="0" fontId="40" fillId="25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0" fontId="5" fillId="25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37" fillId="0" borderId="12" xfId="51" applyFont="1" applyFill="1" applyBorder="1" applyAlignment="1">
      <alignment horizontal="left" wrapText="1" indent="1"/>
      <protection/>
    </xf>
    <xf numFmtId="0" fontId="37" fillId="0" borderId="14" xfId="51" applyFont="1" applyFill="1" applyBorder="1" applyAlignment="1">
      <alignment horizontal="left" wrapText="1" indent="1"/>
      <protection/>
    </xf>
    <xf numFmtId="0" fontId="5" fillId="0" borderId="14" xfId="0" applyFont="1" applyFill="1" applyBorder="1" applyAlignment="1">
      <alignment horizontal="center"/>
    </xf>
    <xf numFmtId="0" fontId="36" fillId="24" borderId="14" xfId="51" applyFont="1" applyFill="1" applyBorder="1" applyAlignment="1">
      <alignment horizontal="left" wrapText="1" indent="1"/>
      <protection/>
    </xf>
    <xf numFmtId="0" fontId="5" fillId="0" borderId="14" xfId="0" applyFont="1" applyFill="1" applyBorder="1" applyAlignment="1">
      <alignment/>
    </xf>
    <xf numFmtId="0" fontId="34" fillId="6" borderId="14" xfId="0" applyFont="1" applyFill="1" applyBorder="1" applyAlignment="1">
      <alignment wrapText="1"/>
    </xf>
    <xf numFmtId="0" fontId="34" fillId="6" borderId="0" xfId="0" applyFont="1" applyFill="1" applyBorder="1" applyAlignment="1">
      <alignment horizontal="center" vertical="top" wrapText="1"/>
    </xf>
    <xf numFmtId="0" fontId="38" fillId="6" borderId="14" xfId="0" applyFont="1" applyFill="1" applyBorder="1" applyAlignment="1">
      <alignment horizontal="center" wrapText="1"/>
    </xf>
    <xf numFmtId="4" fontId="38" fillId="6" borderId="17" xfId="0" applyNumberFormat="1" applyFont="1" applyFill="1" applyBorder="1" applyAlignment="1">
      <alignment horizontal="center" wrapText="1"/>
    </xf>
    <xf numFmtId="0" fontId="38" fillId="6" borderId="14" xfId="0" applyFont="1" applyFill="1" applyBorder="1" applyAlignment="1">
      <alignment wrapText="1"/>
    </xf>
    <xf numFmtId="0" fontId="6" fillId="0" borderId="14" xfId="0" applyFont="1" applyBorder="1" applyAlignment="1">
      <alignment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4" fontId="6" fillId="24" borderId="0" xfId="0" applyNumberFormat="1" applyFont="1" applyFill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 wrapText="1"/>
    </xf>
    <xf numFmtId="0" fontId="35" fillId="24" borderId="14" xfId="0" applyFont="1" applyFill="1" applyBorder="1" applyAlignment="1">
      <alignment horizontal="center" wrapText="1"/>
    </xf>
    <xf numFmtId="184" fontId="5" fillId="0" borderId="18" xfId="60" applyFont="1" applyBorder="1" applyAlignment="1">
      <alignment horizontal="center"/>
    </xf>
    <xf numFmtId="4" fontId="5" fillId="0" borderId="19" xfId="0" applyNumberFormat="1" applyFont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left" vertical="top" wrapText="1"/>
    </xf>
    <xf numFmtId="4" fontId="40" fillId="24" borderId="0" xfId="0" applyNumberFormat="1" applyFont="1" applyFill="1" applyBorder="1" applyAlignment="1">
      <alignment horizontal="right" vertical="top" wrapText="1"/>
    </xf>
    <xf numFmtId="4" fontId="40" fillId="25" borderId="0" xfId="0" applyNumberFormat="1" applyFont="1" applyFill="1" applyBorder="1" applyAlignment="1">
      <alignment horizontal="right" vertical="top" wrapText="1"/>
    </xf>
    <xf numFmtId="4" fontId="6" fillId="0" borderId="11" xfId="0" applyNumberFormat="1" applyFont="1" applyFill="1" applyBorder="1" applyAlignment="1">
      <alignment horizontal="right" vertical="top" wrapText="1"/>
    </xf>
    <xf numFmtId="0" fontId="5" fillId="24" borderId="14" xfId="0" applyFont="1" applyFill="1" applyBorder="1" applyAlignment="1">
      <alignment horizontal="center"/>
    </xf>
    <xf numFmtId="14" fontId="5" fillId="24" borderId="14" xfId="0" applyNumberFormat="1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4" fontId="6" fillId="24" borderId="17" xfId="0" applyNumberFormat="1" applyFont="1" applyFill="1" applyBorder="1" applyAlignment="1">
      <alignment horizontal="right" vertical="top"/>
    </xf>
    <xf numFmtId="4" fontId="6" fillId="24" borderId="20" xfId="0" applyNumberFormat="1" applyFont="1" applyFill="1" applyBorder="1" applyAlignment="1">
      <alignment horizontal="right" vertical="top"/>
    </xf>
    <xf numFmtId="4" fontId="6" fillId="24" borderId="13" xfId="0" applyNumberFormat="1" applyFont="1" applyFill="1" applyBorder="1" applyAlignment="1">
      <alignment horizontal="right" vertical="top"/>
    </xf>
    <xf numFmtId="4" fontId="6" fillId="24" borderId="21" xfId="0" applyNumberFormat="1" applyFont="1" applyFill="1" applyBorder="1" applyAlignment="1">
      <alignment horizontal="right" vertical="top"/>
    </xf>
    <xf numFmtId="4" fontId="6" fillId="0" borderId="17" xfId="0" applyNumberFormat="1" applyFont="1" applyFill="1" applyBorder="1" applyAlignment="1">
      <alignment horizontal="right" vertical="top"/>
    </xf>
    <xf numFmtId="4" fontId="6" fillId="0" borderId="13" xfId="0" applyNumberFormat="1" applyFont="1" applyFill="1" applyBorder="1" applyAlignment="1">
      <alignment horizontal="right" vertical="top"/>
    </xf>
    <xf numFmtId="0" fontId="1" fillId="0" borderId="22" xfId="0" applyFont="1" applyBorder="1" applyAlignment="1">
      <alignment/>
    </xf>
    <xf numFmtId="4" fontId="39" fillId="0" borderId="14" xfId="0" applyNumberFormat="1" applyFont="1" applyFill="1" applyBorder="1" applyAlignment="1">
      <alignment horizontal="center"/>
    </xf>
    <xf numFmtId="14" fontId="5" fillId="24" borderId="14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0" fillId="24" borderId="14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12" xfId="0" applyFont="1" applyBorder="1" applyAlignment="1">
      <alignment/>
    </xf>
    <xf numFmtId="184" fontId="7" fillId="26" borderId="16" xfId="60" applyFont="1" applyFill="1" applyBorder="1" applyAlignment="1">
      <alignment/>
    </xf>
    <xf numFmtId="184" fontId="7" fillId="26" borderId="24" xfId="60" applyFont="1" applyFill="1" applyBorder="1" applyAlignment="1">
      <alignment/>
    </xf>
    <xf numFmtId="0" fontId="1" fillId="26" borderId="24" xfId="0" applyFont="1" applyFill="1" applyBorder="1" applyAlignment="1">
      <alignment/>
    </xf>
    <xf numFmtId="0" fontId="3" fillId="26" borderId="24" xfId="0" applyFont="1" applyFill="1" applyBorder="1" applyAlignment="1">
      <alignment/>
    </xf>
    <xf numFmtId="0" fontId="1" fillId="26" borderId="24" xfId="0" applyFont="1" applyFill="1" applyBorder="1" applyAlignment="1">
      <alignment horizontal="center"/>
    </xf>
    <xf numFmtId="0" fontId="1" fillId="26" borderId="25" xfId="0" applyFont="1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32" fillId="0" borderId="26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32" fillId="0" borderId="27" xfId="0" applyFont="1" applyBorder="1" applyAlignment="1">
      <alignment horizontal="center" wrapText="1"/>
    </xf>
    <xf numFmtId="0" fontId="32" fillId="0" borderId="28" xfId="0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left"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37" fillId="0" borderId="0" xfId="51" applyFont="1" applyFill="1" applyBorder="1" applyAlignment="1">
      <alignment horizontal="left" wrapText="1" indent="1"/>
      <protection/>
    </xf>
    <xf numFmtId="3" fontId="37" fillId="0" borderId="0" xfId="51" applyNumberFormat="1" applyFont="1" applyFill="1" applyBorder="1" applyAlignment="1">
      <alignment horizontal="right" wrapText="1" indent="1"/>
      <protection/>
    </xf>
    <xf numFmtId="189" fontId="37" fillId="0" borderId="0" xfId="0" applyNumberFormat="1" applyFont="1" applyFill="1" applyBorder="1" applyAlignment="1" quotePrefix="1">
      <alignment horizontal="right" vertical="center" wrapText="1"/>
    </xf>
    <xf numFmtId="189" fontId="37" fillId="0" borderId="0" xfId="51" applyNumberFormat="1" applyFont="1" applyFill="1" applyBorder="1" applyAlignment="1">
      <alignment horizontal="right" vertical="center"/>
      <protection/>
    </xf>
    <xf numFmtId="0" fontId="6" fillId="0" borderId="0" xfId="0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5" fillId="0" borderId="20" xfId="0" applyNumberFormat="1" applyFont="1" applyBorder="1" applyAlignment="1">
      <alignment vertical="top" wrapText="1"/>
    </xf>
    <xf numFmtId="4" fontId="5" fillId="0" borderId="21" xfId="0" applyNumberFormat="1" applyFont="1" applyBorder="1" applyAlignment="1">
      <alignment vertical="top" wrapText="1"/>
    </xf>
    <xf numFmtId="4" fontId="5" fillId="0" borderId="13" xfId="0" applyNumberFormat="1" applyFont="1" applyBorder="1" applyAlignment="1">
      <alignment vertical="top" wrapText="1"/>
    </xf>
    <xf numFmtId="4" fontId="5" fillId="0" borderId="20" xfId="0" applyNumberFormat="1" applyFont="1" applyBorder="1" applyAlignment="1">
      <alignment horizontal="right" vertical="top" wrapText="1"/>
    </xf>
    <xf numFmtId="0" fontId="35" fillId="0" borderId="13" xfId="0" applyFont="1" applyBorder="1" applyAlignment="1">
      <alignment horizontal="right" vertical="top" wrapText="1"/>
    </xf>
    <xf numFmtId="4" fontId="5" fillId="0" borderId="29" xfId="0" applyNumberFormat="1" applyFont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5" fillId="0" borderId="30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left" vertical="top" wrapText="1"/>
    </xf>
    <xf numFmtId="4" fontId="5" fillId="0" borderId="19" xfId="0" applyNumberFormat="1" applyFont="1" applyBorder="1" applyAlignment="1">
      <alignment horizontal="left" vertical="top" wrapText="1"/>
    </xf>
    <xf numFmtId="4" fontId="5" fillId="0" borderId="20" xfId="0" applyNumberFormat="1" applyFont="1" applyBorder="1" applyAlignment="1">
      <alignment horizontal="left" vertical="top" wrapText="1"/>
    </xf>
    <xf numFmtId="4" fontId="5" fillId="0" borderId="21" xfId="0" applyNumberFormat="1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32" fillId="0" borderId="19" xfId="0" applyFont="1" applyBorder="1" applyAlignment="1">
      <alignment horizontal="center" wrapText="1"/>
    </xf>
    <xf numFmtId="0" fontId="32" fillId="0" borderId="31" xfId="0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right" vertical="top"/>
    </xf>
    <xf numFmtId="4" fontId="6" fillId="25" borderId="15" xfId="0" applyNumberFormat="1" applyFont="1" applyFill="1" applyBorder="1" applyAlignment="1">
      <alignment horizontal="right" vertical="top"/>
    </xf>
    <xf numFmtId="4" fontId="6" fillId="25" borderId="12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6" fillId="0" borderId="11" xfId="0" applyNumberFormat="1" applyFont="1" applyFill="1" applyBorder="1" applyAlignment="1">
      <alignment horizontal="left" vertical="top" wrapText="1"/>
    </xf>
    <xf numFmtId="0" fontId="6" fillId="0" borderId="15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right" vertical="top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zbirna 2008-------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0"/>
  <sheetViews>
    <sheetView tabSelected="1" zoomScalePageLayoutView="0" workbookViewId="0" topLeftCell="A1">
      <selection activeCell="H10" sqref="H9:H10"/>
    </sheetView>
  </sheetViews>
  <sheetFormatPr defaultColWidth="9.140625" defaultRowHeight="12.75"/>
  <cols>
    <col min="1" max="1" width="4.140625" style="1" customWidth="1"/>
    <col min="2" max="2" width="25.7109375" style="1" customWidth="1"/>
    <col min="3" max="3" width="6.28125" style="1" customWidth="1"/>
    <col min="4" max="4" width="21.421875" style="1" customWidth="1"/>
    <col min="5" max="5" width="14.7109375" style="6" customWidth="1"/>
    <col min="6" max="6" width="12.00390625" style="1" customWidth="1"/>
    <col min="7" max="7" width="27.00390625" style="1" hidden="1" customWidth="1"/>
    <col min="8" max="8" width="16.00390625" style="1" customWidth="1"/>
    <col min="9" max="9" width="8.8515625" style="11" customWidth="1"/>
    <col min="10" max="10" width="9.7109375" style="11" customWidth="1"/>
    <col min="11" max="11" width="11.00390625" style="1" customWidth="1"/>
    <col min="12" max="16384" width="9.140625" style="1" customWidth="1"/>
  </cols>
  <sheetData>
    <row r="1" spans="1:6" ht="24.75" customHeight="1">
      <c r="A1" s="40" t="s">
        <v>86</v>
      </c>
      <c r="B1" s="197" t="s">
        <v>87</v>
      </c>
      <c r="C1" s="197"/>
      <c r="D1" s="197"/>
      <c r="E1" s="197"/>
      <c r="F1" s="7"/>
    </row>
    <row r="2" spans="1:6" ht="39" customHeight="1">
      <c r="A2" s="40"/>
      <c r="B2" s="197"/>
      <c r="C2" s="197"/>
      <c r="D2" s="197"/>
      <c r="E2" s="197"/>
      <c r="F2" s="7"/>
    </row>
    <row r="3" spans="1:6" ht="39" customHeight="1" thickBot="1">
      <c r="A3" s="40"/>
      <c r="B3" s="41"/>
      <c r="C3" s="41"/>
      <c r="D3" s="41"/>
      <c r="E3" s="41"/>
      <c r="F3" s="7"/>
    </row>
    <row r="4" spans="1:11" ht="22.5" customHeight="1">
      <c r="A4" s="198" t="s">
        <v>158</v>
      </c>
      <c r="B4" s="199"/>
      <c r="C4" s="199"/>
      <c r="D4" s="199"/>
      <c r="E4" s="199"/>
      <c r="F4" s="199"/>
      <c r="G4" s="199"/>
      <c r="H4" s="199"/>
      <c r="I4" s="199"/>
      <c r="J4" s="199"/>
      <c r="K4" s="163"/>
    </row>
    <row r="5" spans="1:11" ht="48" customHeight="1" thickBot="1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6"/>
    </row>
    <row r="6" spans="1:11" ht="25.5" customHeight="1" thickBo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1" ht="30.75" customHeight="1" thickBot="1">
      <c r="A7" s="156" t="s">
        <v>89</v>
      </c>
      <c r="B7" s="157"/>
      <c r="C7" s="157"/>
      <c r="D7" s="157"/>
      <c r="E7" s="158"/>
      <c r="F7" s="159"/>
      <c r="G7" s="158"/>
      <c r="H7" s="158"/>
      <c r="I7" s="160"/>
      <c r="J7" s="160"/>
      <c r="K7" s="161"/>
    </row>
    <row r="8" spans="1:11" ht="15" customHeight="1" thickBot="1">
      <c r="A8" s="153"/>
      <c r="B8" s="7"/>
      <c r="C8" s="153"/>
      <c r="D8" s="7"/>
      <c r="F8" s="154"/>
      <c r="H8" s="10"/>
      <c r="I8" s="12"/>
      <c r="J8" s="14"/>
      <c r="K8" s="155"/>
    </row>
    <row r="9" spans="1:11" ht="54.75" customHeight="1" thickBot="1">
      <c r="A9" s="117" t="s">
        <v>77</v>
      </c>
      <c r="B9" s="42" t="s">
        <v>62</v>
      </c>
      <c r="C9" s="117" t="s">
        <v>72</v>
      </c>
      <c r="D9" s="42" t="s">
        <v>63</v>
      </c>
      <c r="E9" s="42" t="s">
        <v>64</v>
      </c>
      <c r="F9" s="42" t="s">
        <v>65</v>
      </c>
      <c r="G9" s="118"/>
      <c r="H9" s="43" t="s">
        <v>70</v>
      </c>
      <c r="I9" s="119" t="s">
        <v>73</v>
      </c>
      <c r="J9" s="120" t="s">
        <v>74</v>
      </c>
      <c r="K9" s="121" t="s">
        <v>75</v>
      </c>
    </row>
    <row r="10" spans="1:11" ht="11.25" customHeight="1">
      <c r="A10" s="90"/>
      <c r="B10" s="122"/>
      <c r="C10" s="90"/>
      <c r="D10" s="123"/>
      <c r="E10" s="58"/>
      <c r="F10" s="123"/>
      <c r="G10" s="124"/>
      <c r="H10" s="125"/>
      <c r="I10" s="91"/>
      <c r="J10" s="146"/>
      <c r="K10" s="58"/>
    </row>
    <row r="11" spans="1:11" ht="15" customHeight="1">
      <c r="A11" s="162">
        <v>1</v>
      </c>
      <c r="B11" s="16" t="s">
        <v>0</v>
      </c>
      <c r="C11" s="92"/>
      <c r="D11" s="17">
        <f>SUM(E11/1.25)</f>
        <v>8800</v>
      </c>
      <c r="E11" s="17">
        <f>SUM(E12:E14)</f>
        <v>11000</v>
      </c>
      <c r="F11" s="17"/>
      <c r="G11" s="126"/>
      <c r="H11" s="139" t="s">
        <v>85</v>
      </c>
      <c r="I11" s="136"/>
      <c r="J11" s="137"/>
      <c r="K11" s="136"/>
    </row>
    <row r="12" spans="1:11" ht="15" customHeight="1">
      <c r="A12" s="93"/>
      <c r="B12" s="18" t="s">
        <v>1</v>
      </c>
      <c r="C12" s="93"/>
      <c r="D12" s="19">
        <f>SUM(E12/1.25)</f>
        <v>1600</v>
      </c>
      <c r="E12" s="20">
        <v>2000</v>
      </c>
      <c r="F12" s="21">
        <v>3222</v>
      </c>
      <c r="G12" s="127"/>
      <c r="H12" s="167"/>
      <c r="I12" s="59"/>
      <c r="J12" s="59"/>
      <c r="K12" s="138"/>
    </row>
    <row r="13" spans="1:11" ht="15" customHeight="1">
      <c r="A13" s="93"/>
      <c r="B13" s="18" t="s">
        <v>2</v>
      </c>
      <c r="C13" s="93"/>
      <c r="D13" s="19">
        <f>SUM(E13/1.25)</f>
        <v>4800</v>
      </c>
      <c r="E13" s="22">
        <v>6000</v>
      </c>
      <c r="F13" s="23">
        <v>3222</v>
      </c>
      <c r="G13" s="65"/>
      <c r="H13" s="167"/>
      <c r="I13" s="59"/>
      <c r="J13" s="59"/>
      <c r="K13" s="138"/>
    </row>
    <row r="14" spans="1:11" ht="21.75" customHeight="1">
      <c r="A14" s="94"/>
      <c r="B14" s="18" t="s">
        <v>3</v>
      </c>
      <c r="C14" s="94"/>
      <c r="D14" s="19">
        <f>SUM(E14/1.25)</f>
        <v>2400</v>
      </c>
      <c r="E14" s="22">
        <v>3000</v>
      </c>
      <c r="F14" s="23">
        <v>3222</v>
      </c>
      <c r="G14" s="65"/>
      <c r="H14" s="167"/>
      <c r="I14" s="59"/>
      <c r="J14" s="59"/>
      <c r="K14" s="138"/>
    </row>
    <row r="15" spans="1:11" ht="3.75" customHeight="1" hidden="1" thickBot="1">
      <c r="A15" s="95"/>
      <c r="B15" s="58"/>
      <c r="C15" s="95"/>
      <c r="D15" s="17">
        <f>SUM(E15/1.23)</f>
        <v>0</v>
      </c>
      <c r="E15" s="58"/>
      <c r="F15" s="90"/>
      <c r="G15" s="96"/>
      <c r="H15" s="97"/>
      <c r="I15" s="59"/>
      <c r="J15" s="59"/>
      <c r="K15" s="136" t="s">
        <v>76</v>
      </c>
    </row>
    <row r="16" spans="1:11" ht="30" customHeight="1">
      <c r="A16" s="61">
        <v>2</v>
      </c>
      <c r="B16" s="24" t="s">
        <v>4</v>
      </c>
      <c r="C16" s="61"/>
      <c r="D16" s="17">
        <f aca="true" t="shared" si="0" ref="D16:D25">SUM(E16/1.25)</f>
        <v>21200</v>
      </c>
      <c r="E16" s="25">
        <f>SUM(E17:E25)</f>
        <v>26500</v>
      </c>
      <c r="F16" s="25"/>
      <c r="G16" s="67"/>
      <c r="H16" s="140" t="s">
        <v>85</v>
      </c>
      <c r="I16" s="136"/>
      <c r="J16" s="137"/>
      <c r="K16" s="136"/>
    </row>
    <row r="17" spans="1:11" ht="13.5">
      <c r="A17" s="98"/>
      <c r="B17" s="26" t="s">
        <v>5</v>
      </c>
      <c r="C17" s="98"/>
      <c r="D17" s="19">
        <f t="shared" si="0"/>
        <v>3600</v>
      </c>
      <c r="E17" s="22">
        <v>4500</v>
      </c>
      <c r="F17" s="23">
        <v>3222</v>
      </c>
      <c r="G17" s="65"/>
      <c r="H17" s="184"/>
      <c r="I17" s="59"/>
      <c r="J17" s="59"/>
      <c r="K17" s="58"/>
    </row>
    <row r="18" spans="1:11" ht="13.5">
      <c r="A18" s="99"/>
      <c r="B18" s="26" t="s">
        <v>6</v>
      </c>
      <c r="C18" s="99"/>
      <c r="D18" s="19">
        <f t="shared" si="0"/>
        <v>4800</v>
      </c>
      <c r="E18" s="22">
        <v>6000</v>
      </c>
      <c r="F18" s="23">
        <v>3222</v>
      </c>
      <c r="G18" s="65"/>
      <c r="H18" s="185"/>
      <c r="I18" s="59"/>
      <c r="J18" s="59"/>
      <c r="K18" s="58"/>
    </row>
    <row r="19" spans="1:11" ht="13.5">
      <c r="A19" s="99"/>
      <c r="B19" s="26" t="s">
        <v>7</v>
      </c>
      <c r="C19" s="99"/>
      <c r="D19" s="19">
        <f t="shared" si="0"/>
        <v>1200</v>
      </c>
      <c r="E19" s="22">
        <v>1500</v>
      </c>
      <c r="F19" s="23">
        <v>3222</v>
      </c>
      <c r="G19" s="65"/>
      <c r="H19" s="185"/>
      <c r="I19" s="59"/>
      <c r="J19" s="59"/>
      <c r="K19" s="58"/>
    </row>
    <row r="20" spans="1:11" ht="13.5">
      <c r="A20" s="99"/>
      <c r="B20" s="26" t="s">
        <v>8</v>
      </c>
      <c r="C20" s="99"/>
      <c r="D20" s="19">
        <f t="shared" si="0"/>
        <v>1600</v>
      </c>
      <c r="E20" s="22">
        <v>2000</v>
      </c>
      <c r="F20" s="23">
        <v>3222</v>
      </c>
      <c r="G20" s="65"/>
      <c r="H20" s="185"/>
      <c r="I20" s="59"/>
      <c r="J20" s="59"/>
      <c r="K20" s="58"/>
    </row>
    <row r="21" spans="1:11" ht="13.5">
      <c r="A21" s="99"/>
      <c r="B21" s="26" t="s">
        <v>9</v>
      </c>
      <c r="C21" s="99"/>
      <c r="D21" s="19">
        <f t="shared" si="0"/>
        <v>1600</v>
      </c>
      <c r="E21" s="22">
        <v>2000</v>
      </c>
      <c r="F21" s="23">
        <v>3222</v>
      </c>
      <c r="G21" s="65"/>
      <c r="H21" s="185"/>
      <c r="I21" s="59"/>
      <c r="J21" s="59"/>
      <c r="K21" s="58"/>
    </row>
    <row r="22" spans="1:11" ht="13.5">
      <c r="A22" s="99"/>
      <c r="B22" s="26" t="s">
        <v>10</v>
      </c>
      <c r="C22" s="99"/>
      <c r="D22" s="19">
        <f t="shared" si="0"/>
        <v>2800</v>
      </c>
      <c r="E22" s="22">
        <v>3500</v>
      </c>
      <c r="F22" s="23">
        <v>3222</v>
      </c>
      <c r="G22" s="65"/>
      <c r="H22" s="185"/>
      <c r="I22" s="59"/>
      <c r="J22" s="59"/>
      <c r="K22" s="58"/>
    </row>
    <row r="23" spans="1:11" ht="13.5">
      <c r="A23" s="99"/>
      <c r="B23" s="26" t="s">
        <v>11</v>
      </c>
      <c r="C23" s="99"/>
      <c r="D23" s="19">
        <f t="shared" si="0"/>
        <v>2400</v>
      </c>
      <c r="E23" s="22">
        <v>3000</v>
      </c>
      <c r="F23" s="23">
        <v>3222</v>
      </c>
      <c r="G23" s="65"/>
      <c r="H23" s="185"/>
      <c r="I23" s="59"/>
      <c r="J23" s="59"/>
      <c r="K23" s="58"/>
    </row>
    <row r="24" spans="1:11" ht="13.5">
      <c r="A24" s="99"/>
      <c r="B24" s="26" t="s">
        <v>88</v>
      </c>
      <c r="C24" s="99"/>
      <c r="D24" s="19">
        <f t="shared" si="0"/>
        <v>2400</v>
      </c>
      <c r="E24" s="22">
        <v>3000</v>
      </c>
      <c r="F24" s="23">
        <v>3222</v>
      </c>
      <c r="G24" s="65"/>
      <c r="H24" s="185"/>
      <c r="I24" s="59"/>
      <c r="J24" s="59"/>
      <c r="K24" s="58"/>
    </row>
    <row r="25" spans="1:11" ht="13.5">
      <c r="A25" s="99"/>
      <c r="B25" s="26" t="s">
        <v>12</v>
      </c>
      <c r="C25" s="99"/>
      <c r="D25" s="19">
        <f t="shared" si="0"/>
        <v>800</v>
      </c>
      <c r="E25" s="22">
        <v>1000</v>
      </c>
      <c r="F25" s="23">
        <v>3222</v>
      </c>
      <c r="G25" s="65"/>
      <c r="H25" s="186"/>
      <c r="I25" s="59"/>
      <c r="J25" s="59"/>
      <c r="K25" s="58"/>
    </row>
    <row r="26" spans="1:11" ht="30" customHeight="1">
      <c r="A26" s="61">
        <v>3</v>
      </c>
      <c r="B26" s="24" t="s">
        <v>68</v>
      </c>
      <c r="C26" s="61"/>
      <c r="D26" s="17">
        <f aca="true" t="shared" si="1" ref="D26:D41">SUM(E26/1.25)</f>
        <v>30400</v>
      </c>
      <c r="E26" s="25">
        <f>SUM(E27:E31)</f>
        <v>38000</v>
      </c>
      <c r="F26" s="25"/>
      <c r="G26" s="67"/>
      <c r="H26" s="141" t="s">
        <v>85</v>
      </c>
      <c r="I26" s="136"/>
      <c r="J26" s="137"/>
      <c r="K26" s="136"/>
    </row>
    <row r="27" spans="1:11" ht="19.5" customHeight="1">
      <c r="A27" s="58"/>
      <c r="B27" s="26" t="s">
        <v>13</v>
      </c>
      <c r="C27" s="58"/>
      <c r="D27" s="19">
        <f t="shared" si="1"/>
        <v>4800</v>
      </c>
      <c r="E27" s="22">
        <v>6000</v>
      </c>
      <c r="F27" s="23">
        <v>3222</v>
      </c>
      <c r="G27" s="65"/>
      <c r="H27" s="192"/>
      <c r="I27" s="59"/>
      <c r="J27" s="59"/>
      <c r="K27" s="58"/>
    </row>
    <row r="28" spans="1:11" ht="19.5" customHeight="1">
      <c r="A28" s="58"/>
      <c r="B28" s="26" t="s">
        <v>14</v>
      </c>
      <c r="C28" s="58"/>
      <c r="D28" s="19">
        <f t="shared" si="1"/>
        <v>4000</v>
      </c>
      <c r="E28" s="22">
        <v>5000</v>
      </c>
      <c r="F28" s="23">
        <v>3222</v>
      </c>
      <c r="G28" s="65"/>
      <c r="H28" s="192"/>
      <c r="I28" s="59"/>
      <c r="J28" s="59"/>
      <c r="K28" s="58"/>
    </row>
    <row r="29" spans="1:11" ht="19.5" customHeight="1">
      <c r="A29" s="58"/>
      <c r="B29" s="26" t="s">
        <v>15</v>
      </c>
      <c r="C29" s="58"/>
      <c r="D29" s="19">
        <f t="shared" si="1"/>
        <v>6400</v>
      </c>
      <c r="E29" s="22">
        <v>8000</v>
      </c>
      <c r="F29" s="23">
        <v>3222</v>
      </c>
      <c r="G29" s="65"/>
      <c r="H29" s="192"/>
      <c r="I29" s="59"/>
      <c r="J29" s="59"/>
      <c r="K29" s="58"/>
    </row>
    <row r="30" spans="1:11" ht="19.5" customHeight="1">
      <c r="A30" s="58"/>
      <c r="B30" s="26" t="s">
        <v>16</v>
      </c>
      <c r="C30" s="58"/>
      <c r="D30" s="19">
        <f t="shared" si="1"/>
        <v>8000</v>
      </c>
      <c r="E30" s="22">
        <v>10000</v>
      </c>
      <c r="F30" s="23">
        <v>3222</v>
      </c>
      <c r="G30" s="65"/>
      <c r="H30" s="192"/>
      <c r="I30" s="59"/>
      <c r="J30" s="59"/>
      <c r="K30" s="58"/>
    </row>
    <row r="31" spans="1:11" ht="19.5" customHeight="1">
      <c r="A31" s="58"/>
      <c r="B31" s="26" t="s">
        <v>17</v>
      </c>
      <c r="C31" s="58"/>
      <c r="D31" s="19">
        <f t="shared" si="1"/>
        <v>7200</v>
      </c>
      <c r="E31" s="22">
        <v>9000</v>
      </c>
      <c r="F31" s="23">
        <v>3222</v>
      </c>
      <c r="G31" s="65"/>
      <c r="H31" s="192"/>
      <c r="I31" s="59"/>
      <c r="J31" s="59"/>
      <c r="K31" s="58"/>
    </row>
    <row r="32" spans="1:11" ht="30" customHeight="1">
      <c r="A32" s="61">
        <v>4</v>
      </c>
      <c r="B32" s="15" t="s">
        <v>67</v>
      </c>
      <c r="C32" s="61"/>
      <c r="D32" s="17">
        <f t="shared" si="1"/>
        <v>6400</v>
      </c>
      <c r="E32" s="25">
        <f>SUM(E33:E35)</f>
        <v>8000</v>
      </c>
      <c r="F32" s="25"/>
      <c r="G32" s="67"/>
      <c r="H32" s="139" t="s">
        <v>85</v>
      </c>
      <c r="I32" s="136"/>
      <c r="J32" s="137"/>
      <c r="K32" s="136"/>
    </row>
    <row r="33" spans="1:11" ht="17.25" customHeight="1">
      <c r="A33" s="58"/>
      <c r="B33" s="26" t="s">
        <v>18</v>
      </c>
      <c r="C33" s="58"/>
      <c r="D33" s="19">
        <f t="shared" si="1"/>
        <v>1600</v>
      </c>
      <c r="E33" s="22">
        <v>2000</v>
      </c>
      <c r="F33" s="23">
        <v>3222</v>
      </c>
      <c r="G33" s="65"/>
      <c r="H33" s="192"/>
      <c r="I33" s="59"/>
      <c r="J33" s="59"/>
      <c r="K33" s="58"/>
    </row>
    <row r="34" spans="1:11" ht="17.25" customHeight="1">
      <c r="A34" s="58"/>
      <c r="B34" s="26" t="s">
        <v>19</v>
      </c>
      <c r="C34" s="58"/>
      <c r="D34" s="19">
        <f t="shared" si="1"/>
        <v>1600</v>
      </c>
      <c r="E34" s="22">
        <v>2000</v>
      </c>
      <c r="F34" s="23">
        <v>3222</v>
      </c>
      <c r="G34" s="65"/>
      <c r="H34" s="192"/>
      <c r="I34" s="59"/>
      <c r="J34" s="59"/>
      <c r="K34" s="58"/>
    </row>
    <row r="35" spans="1:11" ht="17.25" customHeight="1">
      <c r="A35" s="58"/>
      <c r="B35" s="26" t="s">
        <v>20</v>
      </c>
      <c r="C35" s="58"/>
      <c r="D35" s="19">
        <f t="shared" si="1"/>
        <v>3200</v>
      </c>
      <c r="E35" s="22">
        <v>4000</v>
      </c>
      <c r="F35" s="23">
        <v>3222</v>
      </c>
      <c r="G35" s="65"/>
      <c r="H35" s="192"/>
      <c r="I35" s="59"/>
      <c r="J35" s="59"/>
      <c r="K35" s="58"/>
    </row>
    <row r="36" spans="1:11" ht="30" customHeight="1">
      <c r="A36" s="61">
        <v>5</v>
      </c>
      <c r="B36" s="24" t="s">
        <v>119</v>
      </c>
      <c r="C36" s="61"/>
      <c r="D36" s="17">
        <f t="shared" si="1"/>
        <v>6400</v>
      </c>
      <c r="E36" s="25">
        <f>SUM(E37:E37)</f>
        <v>8000</v>
      </c>
      <c r="F36" s="25"/>
      <c r="G36" s="67"/>
      <c r="H36" s="139" t="s">
        <v>85</v>
      </c>
      <c r="I36" s="136"/>
      <c r="J36" s="137"/>
      <c r="K36" s="136"/>
    </row>
    <row r="37" spans="1:12" ht="21.75" customHeight="1">
      <c r="A37" s="58"/>
      <c r="B37" s="26" t="s">
        <v>90</v>
      </c>
      <c r="C37" s="58"/>
      <c r="D37" s="19">
        <f t="shared" si="1"/>
        <v>6400</v>
      </c>
      <c r="E37" s="22">
        <v>8000</v>
      </c>
      <c r="F37" s="23">
        <v>3222</v>
      </c>
      <c r="G37" s="65"/>
      <c r="H37" s="89"/>
      <c r="I37" s="205"/>
      <c r="J37" s="205"/>
      <c r="K37" s="58"/>
      <c r="L37" s="145"/>
    </row>
    <row r="38" spans="1:11" ht="30" customHeight="1">
      <c r="A38" s="61">
        <v>6</v>
      </c>
      <c r="B38" s="16" t="s">
        <v>21</v>
      </c>
      <c r="C38" s="61"/>
      <c r="D38" s="17">
        <f t="shared" si="1"/>
        <v>3600</v>
      </c>
      <c r="E38" s="25">
        <f>E39</f>
        <v>4500</v>
      </c>
      <c r="F38" s="25"/>
      <c r="G38" s="67"/>
      <c r="H38" s="139" t="s">
        <v>85</v>
      </c>
      <c r="I38" s="136"/>
      <c r="J38" s="137"/>
      <c r="K38" s="136"/>
    </row>
    <row r="39" spans="1:11" ht="24" customHeight="1">
      <c r="A39" s="58"/>
      <c r="B39" s="18" t="s">
        <v>21</v>
      </c>
      <c r="C39" s="58"/>
      <c r="D39" s="19">
        <f t="shared" si="1"/>
        <v>3600</v>
      </c>
      <c r="E39" s="22">
        <v>4500</v>
      </c>
      <c r="F39" s="23">
        <v>3222</v>
      </c>
      <c r="G39" s="65"/>
      <c r="H39" s="89"/>
      <c r="I39" s="59"/>
      <c r="J39" s="59"/>
      <c r="K39" s="58"/>
    </row>
    <row r="40" spans="1:11" ht="30" customHeight="1" thickBot="1">
      <c r="A40" s="61">
        <v>7</v>
      </c>
      <c r="B40" s="16" t="s">
        <v>22</v>
      </c>
      <c r="C40" s="61"/>
      <c r="D40" s="17">
        <f t="shared" si="1"/>
        <v>8000</v>
      </c>
      <c r="E40" s="25">
        <f>SUM(E41:E43)</f>
        <v>10000</v>
      </c>
      <c r="F40" s="25"/>
      <c r="G40" s="67"/>
      <c r="H40" s="139" t="s">
        <v>85</v>
      </c>
      <c r="I40" s="136"/>
      <c r="J40" s="137"/>
      <c r="K40" s="136"/>
    </row>
    <row r="41" spans="1:11" ht="15" customHeight="1">
      <c r="A41" s="173"/>
      <c r="B41" s="174" t="s">
        <v>79</v>
      </c>
      <c r="C41" s="173"/>
      <c r="D41" s="201">
        <f t="shared" si="1"/>
        <v>3200</v>
      </c>
      <c r="E41" s="200">
        <v>4000</v>
      </c>
      <c r="F41" s="207">
        <v>3222</v>
      </c>
      <c r="G41" s="127"/>
      <c r="H41" s="193"/>
      <c r="I41" s="59"/>
      <c r="J41" s="59"/>
      <c r="K41" s="58"/>
    </row>
    <row r="42" spans="1:11" ht="15" customHeight="1">
      <c r="A42" s="173"/>
      <c r="B42" s="174"/>
      <c r="C42" s="173"/>
      <c r="D42" s="202"/>
      <c r="E42" s="200"/>
      <c r="F42" s="208"/>
      <c r="G42" s="127"/>
      <c r="H42" s="192"/>
      <c r="I42" s="59"/>
      <c r="J42" s="59"/>
      <c r="K42" s="58"/>
    </row>
    <row r="43" spans="1:11" ht="21" customHeight="1" thickBot="1">
      <c r="A43" s="95"/>
      <c r="B43" s="18" t="s">
        <v>23</v>
      </c>
      <c r="C43" s="95"/>
      <c r="D43" s="19">
        <f aca="true" t="shared" si="2" ref="D43:D48">SUM(E43/1.25)</f>
        <v>4800</v>
      </c>
      <c r="E43" s="20">
        <v>6000</v>
      </c>
      <c r="F43" s="23">
        <v>3222</v>
      </c>
      <c r="G43" s="127"/>
      <c r="H43" s="168"/>
      <c r="I43" s="59"/>
      <c r="J43" s="59"/>
      <c r="K43" s="58"/>
    </row>
    <row r="44" spans="1:11" ht="24" customHeight="1" thickBot="1">
      <c r="A44" s="61">
        <v>8</v>
      </c>
      <c r="B44" s="16" t="s">
        <v>24</v>
      </c>
      <c r="C44" s="61"/>
      <c r="D44" s="17">
        <f t="shared" si="2"/>
        <v>5600</v>
      </c>
      <c r="E44" s="25">
        <f>SUM(E45:E46)</f>
        <v>7000</v>
      </c>
      <c r="F44" s="25"/>
      <c r="G44" s="67"/>
      <c r="H44" s="139" t="s">
        <v>85</v>
      </c>
      <c r="I44" s="136"/>
      <c r="J44" s="137"/>
      <c r="K44" s="136"/>
    </row>
    <row r="45" spans="1:11" ht="15" customHeight="1">
      <c r="A45" s="58"/>
      <c r="B45" s="18" t="s">
        <v>25</v>
      </c>
      <c r="C45" s="58"/>
      <c r="D45" s="19">
        <f t="shared" si="2"/>
        <v>1600</v>
      </c>
      <c r="E45" s="22">
        <v>2000</v>
      </c>
      <c r="F45" s="23">
        <v>3222</v>
      </c>
      <c r="G45" s="65"/>
      <c r="H45" s="169"/>
      <c r="I45" s="59"/>
      <c r="J45" s="59"/>
      <c r="K45" s="58"/>
    </row>
    <row r="46" spans="1:11" ht="15" customHeight="1" thickBot="1">
      <c r="A46" s="58"/>
      <c r="B46" s="18" t="s">
        <v>26</v>
      </c>
      <c r="C46" s="58"/>
      <c r="D46" s="19">
        <f t="shared" si="2"/>
        <v>4000</v>
      </c>
      <c r="E46" s="22">
        <v>5000</v>
      </c>
      <c r="F46" s="23">
        <v>3222</v>
      </c>
      <c r="G46" s="65"/>
      <c r="H46" s="170"/>
      <c r="I46" s="59"/>
      <c r="J46" s="59"/>
      <c r="K46" s="58"/>
    </row>
    <row r="47" spans="1:11" ht="30" customHeight="1">
      <c r="A47" s="61">
        <v>9</v>
      </c>
      <c r="B47" s="16" t="s">
        <v>27</v>
      </c>
      <c r="C47" s="61"/>
      <c r="D47" s="17">
        <f t="shared" si="2"/>
        <v>4000</v>
      </c>
      <c r="E47" s="25">
        <f>SUM(E48)</f>
        <v>5000</v>
      </c>
      <c r="F47" s="25"/>
      <c r="G47" s="67"/>
      <c r="H47" s="139" t="s">
        <v>85</v>
      </c>
      <c r="I47" s="136"/>
      <c r="J47" s="137"/>
      <c r="K47" s="136"/>
    </row>
    <row r="48" spans="1:11" ht="15" customHeight="1">
      <c r="A48" s="58"/>
      <c r="B48" s="18" t="s">
        <v>28</v>
      </c>
      <c r="C48" s="58"/>
      <c r="D48" s="19">
        <f t="shared" si="2"/>
        <v>4000</v>
      </c>
      <c r="E48" s="22">
        <v>5000</v>
      </c>
      <c r="F48" s="23">
        <v>3222</v>
      </c>
      <c r="G48" s="65"/>
      <c r="H48" s="128"/>
      <c r="I48" s="59"/>
      <c r="J48" s="59"/>
      <c r="K48" s="58"/>
    </row>
    <row r="49" spans="1:11" ht="30" customHeight="1">
      <c r="A49" s="61">
        <v>10</v>
      </c>
      <c r="B49" s="16" t="s">
        <v>29</v>
      </c>
      <c r="C49" s="61"/>
      <c r="D49" s="17">
        <f>SUM(E49/1.13)</f>
        <v>7079.646017699116</v>
      </c>
      <c r="E49" s="25">
        <f>SUM(E50)</f>
        <v>8000</v>
      </c>
      <c r="F49" s="25"/>
      <c r="G49" s="67"/>
      <c r="H49" s="139" t="s">
        <v>85</v>
      </c>
      <c r="I49" s="136"/>
      <c r="J49" s="137"/>
      <c r="K49" s="136"/>
    </row>
    <row r="50" spans="1:11" ht="15" customHeight="1">
      <c r="A50" s="58"/>
      <c r="B50" s="18" t="s">
        <v>30</v>
      </c>
      <c r="C50" s="58"/>
      <c r="D50" s="19">
        <f>SUM(E50/1.13)</f>
        <v>7079.646017699116</v>
      </c>
      <c r="E50" s="22">
        <v>8000</v>
      </c>
      <c r="F50" s="23">
        <v>3222</v>
      </c>
      <c r="G50" s="65"/>
      <c r="H50" s="128"/>
      <c r="I50" s="59"/>
      <c r="J50" s="59"/>
      <c r="K50" s="58"/>
    </row>
    <row r="51" spans="1:11" ht="30" customHeight="1" thickBot="1">
      <c r="A51" s="61">
        <v>11</v>
      </c>
      <c r="B51" s="16" t="s">
        <v>31</v>
      </c>
      <c r="C51" s="61"/>
      <c r="D51" s="17">
        <f>SUM(E51/1.25)</f>
        <v>5600</v>
      </c>
      <c r="E51" s="25">
        <f>SUM(E52:E53)</f>
        <v>7000</v>
      </c>
      <c r="F51" s="25"/>
      <c r="G51" s="67"/>
      <c r="H51" s="139" t="s">
        <v>85</v>
      </c>
      <c r="I51" s="136"/>
      <c r="J51" s="137"/>
      <c r="K51" s="136"/>
    </row>
    <row r="52" spans="1:11" ht="19.5" customHeight="1">
      <c r="A52" s="58"/>
      <c r="B52" s="18" t="s">
        <v>32</v>
      </c>
      <c r="C52" s="58"/>
      <c r="D52" s="19">
        <f>SUM(E52/1.25)</f>
        <v>4000</v>
      </c>
      <c r="E52" s="22">
        <v>5000</v>
      </c>
      <c r="F52" s="23">
        <v>3222</v>
      </c>
      <c r="G52" s="65"/>
      <c r="H52" s="193"/>
      <c r="I52" s="59"/>
      <c r="J52" s="59"/>
      <c r="K52" s="58"/>
    </row>
    <row r="53" spans="1:11" ht="22.5" customHeight="1" thickBot="1">
      <c r="A53" s="58"/>
      <c r="B53" s="18" t="s">
        <v>33</v>
      </c>
      <c r="C53" s="58"/>
      <c r="D53" s="19">
        <f>SUM(E53/1.25)</f>
        <v>1600</v>
      </c>
      <c r="E53" s="22">
        <v>2000</v>
      </c>
      <c r="F53" s="23">
        <v>3222</v>
      </c>
      <c r="G53" s="65"/>
      <c r="H53" s="168"/>
      <c r="I53" s="59"/>
      <c r="J53" s="59"/>
      <c r="K53" s="58"/>
    </row>
    <row r="54" spans="1:11" ht="30" customHeight="1" thickBot="1">
      <c r="A54" s="61">
        <v>12</v>
      </c>
      <c r="B54" s="16" t="s">
        <v>34</v>
      </c>
      <c r="C54" s="61"/>
      <c r="D54" s="17">
        <f>D55+D56+D57+D58+D59+D60</f>
        <v>26019.04761904762</v>
      </c>
      <c r="E54" s="25">
        <f>SUM(E55:E60)</f>
        <v>31000</v>
      </c>
      <c r="F54" s="25"/>
      <c r="G54" s="67"/>
      <c r="H54" s="139" t="s">
        <v>85</v>
      </c>
      <c r="I54" s="136"/>
      <c r="J54" s="137"/>
      <c r="K54" s="136"/>
    </row>
    <row r="55" spans="1:11" ht="15" customHeight="1">
      <c r="A55" s="58"/>
      <c r="B55" s="18" t="s">
        <v>92</v>
      </c>
      <c r="C55" s="58"/>
      <c r="D55" s="19">
        <f>SUM(E55/1.05)</f>
        <v>7619.047619047618</v>
      </c>
      <c r="E55" s="22">
        <v>8000</v>
      </c>
      <c r="F55" s="23">
        <v>3222</v>
      </c>
      <c r="G55" s="65"/>
      <c r="H55" s="193"/>
      <c r="I55" s="59"/>
      <c r="J55" s="59"/>
      <c r="K55" s="58"/>
    </row>
    <row r="56" spans="1:11" ht="15" customHeight="1">
      <c r="A56" s="58"/>
      <c r="B56" s="18" t="s">
        <v>35</v>
      </c>
      <c r="C56" s="58"/>
      <c r="D56" s="19">
        <f>SUM(E56/1.25)</f>
        <v>1600</v>
      </c>
      <c r="E56" s="22">
        <v>2000</v>
      </c>
      <c r="F56" s="23">
        <v>3222</v>
      </c>
      <c r="G56" s="65"/>
      <c r="H56" s="192"/>
      <c r="I56" s="59"/>
      <c r="J56" s="59"/>
      <c r="K56" s="58"/>
    </row>
    <row r="57" spans="1:11" ht="15" customHeight="1">
      <c r="A57" s="58"/>
      <c r="B57" s="18" t="s">
        <v>36</v>
      </c>
      <c r="C57" s="58"/>
      <c r="D57" s="19">
        <f aca="true" t="shared" si="3" ref="D57:D67">SUM(E57/1.25)</f>
        <v>1600</v>
      </c>
      <c r="E57" s="22">
        <v>2000</v>
      </c>
      <c r="F57" s="23">
        <v>3222</v>
      </c>
      <c r="G57" s="65"/>
      <c r="H57" s="192"/>
      <c r="I57" s="59"/>
      <c r="J57" s="59"/>
      <c r="K57" s="58"/>
    </row>
    <row r="58" spans="1:11" ht="15" customHeight="1">
      <c r="A58" s="58"/>
      <c r="B58" s="18" t="s">
        <v>37</v>
      </c>
      <c r="C58" s="58"/>
      <c r="D58" s="19">
        <f t="shared" si="3"/>
        <v>4000</v>
      </c>
      <c r="E58" s="22">
        <v>5000</v>
      </c>
      <c r="F58" s="23">
        <v>3222</v>
      </c>
      <c r="G58" s="65"/>
      <c r="H58" s="192"/>
      <c r="I58" s="59"/>
      <c r="J58" s="59"/>
      <c r="K58" s="58"/>
    </row>
    <row r="59" spans="1:11" ht="15" customHeight="1">
      <c r="A59" s="58"/>
      <c r="B59" s="18" t="s">
        <v>38</v>
      </c>
      <c r="C59" s="58"/>
      <c r="D59" s="19">
        <f t="shared" si="3"/>
        <v>4800</v>
      </c>
      <c r="E59" s="22">
        <v>6000</v>
      </c>
      <c r="F59" s="23">
        <v>3222</v>
      </c>
      <c r="G59" s="65"/>
      <c r="H59" s="192"/>
      <c r="I59" s="59"/>
      <c r="J59" s="59"/>
      <c r="K59" s="58"/>
    </row>
    <row r="60" spans="1:11" ht="15" customHeight="1">
      <c r="A60" s="58"/>
      <c r="B60" s="18" t="s">
        <v>39</v>
      </c>
      <c r="C60" s="58"/>
      <c r="D60" s="19">
        <f t="shared" si="3"/>
        <v>6400</v>
      </c>
      <c r="E60" s="22">
        <v>8000</v>
      </c>
      <c r="F60" s="23">
        <v>3222</v>
      </c>
      <c r="G60" s="65"/>
      <c r="H60" s="192"/>
      <c r="I60" s="59"/>
      <c r="J60" s="59"/>
      <c r="K60" s="58"/>
    </row>
    <row r="61" spans="1:11" ht="30" customHeight="1">
      <c r="A61" s="61">
        <v>13</v>
      </c>
      <c r="B61" s="16" t="s">
        <v>40</v>
      </c>
      <c r="C61" s="61"/>
      <c r="D61" s="17">
        <f t="shared" si="3"/>
        <v>12800</v>
      </c>
      <c r="E61" s="25">
        <f>SUM(E62:E67)</f>
        <v>16000</v>
      </c>
      <c r="F61" s="25"/>
      <c r="G61" s="67"/>
      <c r="H61" s="140" t="s">
        <v>85</v>
      </c>
      <c r="I61" s="136"/>
      <c r="J61" s="137"/>
      <c r="K61" s="136"/>
    </row>
    <row r="62" spans="1:11" ht="15" customHeight="1">
      <c r="A62" s="58"/>
      <c r="B62" s="18" t="s">
        <v>41</v>
      </c>
      <c r="C62" s="58"/>
      <c r="D62" s="19">
        <f t="shared" si="3"/>
        <v>2400</v>
      </c>
      <c r="E62" s="22">
        <v>3000</v>
      </c>
      <c r="F62" s="23">
        <v>3222</v>
      </c>
      <c r="G62" s="65"/>
      <c r="H62" s="194"/>
      <c r="I62" s="59"/>
      <c r="J62" s="59"/>
      <c r="K62" s="58"/>
    </row>
    <row r="63" spans="1:11" ht="15" customHeight="1">
      <c r="A63" s="100"/>
      <c r="B63" s="18" t="s">
        <v>42</v>
      </c>
      <c r="C63" s="100"/>
      <c r="D63" s="19">
        <f t="shared" si="3"/>
        <v>1600</v>
      </c>
      <c r="E63" s="22">
        <v>2000</v>
      </c>
      <c r="F63" s="23">
        <v>3222</v>
      </c>
      <c r="G63" s="65"/>
      <c r="H63" s="195"/>
      <c r="I63" s="59"/>
      <c r="J63" s="59"/>
      <c r="K63" s="58"/>
    </row>
    <row r="64" spans="1:11" ht="15" customHeight="1">
      <c r="A64" s="58"/>
      <c r="B64" s="18" t="s">
        <v>43</v>
      </c>
      <c r="C64" s="58"/>
      <c r="D64" s="19">
        <f t="shared" si="3"/>
        <v>2400</v>
      </c>
      <c r="E64" s="22">
        <v>3000</v>
      </c>
      <c r="F64" s="23">
        <v>3222</v>
      </c>
      <c r="G64" s="65"/>
      <c r="H64" s="195"/>
      <c r="I64" s="59"/>
      <c r="J64" s="59"/>
      <c r="K64" s="58"/>
    </row>
    <row r="65" spans="1:11" ht="15" customHeight="1">
      <c r="A65" s="58"/>
      <c r="B65" s="18" t="s">
        <v>93</v>
      </c>
      <c r="C65" s="58"/>
      <c r="D65" s="19">
        <f t="shared" si="3"/>
        <v>1600</v>
      </c>
      <c r="E65" s="22">
        <v>2000</v>
      </c>
      <c r="F65" s="23">
        <v>3222</v>
      </c>
      <c r="G65" s="65"/>
      <c r="H65" s="195"/>
      <c r="I65" s="59"/>
      <c r="J65" s="59"/>
      <c r="K65" s="58"/>
    </row>
    <row r="66" spans="1:11" ht="15" customHeight="1">
      <c r="A66" s="58"/>
      <c r="B66" s="18" t="s">
        <v>44</v>
      </c>
      <c r="C66" s="58"/>
      <c r="D66" s="19">
        <f t="shared" si="3"/>
        <v>2400</v>
      </c>
      <c r="E66" s="22">
        <v>3000</v>
      </c>
      <c r="F66" s="23">
        <v>3222</v>
      </c>
      <c r="G66" s="65"/>
      <c r="H66" s="195"/>
      <c r="I66" s="59"/>
      <c r="J66" s="59"/>
      <c r="K66" s="58"/>
    </row>
    <row r="67" spans="1:11" ht="15" customHeight="1">
      <c r="A67" s="58"/>
      <c r="B67" s="18" t="s">
        <v>71</v>
      </c>
      <c r="C67" s="58"/>
      <c r="D67" s="19">
        <f t="shared" si="3"/>
        <v>2400</v>
      </c>
      <c r="E67" s="22">
        <v>3000</v>
      </c>
      <c r="F67" s="23">
        <v>3222</v>
      </c>
      <c r="G67" s="65"/>
      <c r="H67" s="196"/>
      <c r="I67" s="59"/>
      <c r="J67" s="59"/>
      <c r="K67" s="58"/>
    </row>
    <row r="68" spans="1:11" ht="30" customHeight="1">
      <c r="A68" s="61">
        <v>14</v>
      </c>
      <c r="B68" s="16" t="s">
        <v>45</v>
      </c>
      <c r="C68" s="61"/>
      <c r="D68" s="17">
        <f>D69+D70</f>
        <v>6719.907907043673</v>
      </c>
      <c r="E68" s="25">
        <f>SUM(E69:E70)</f>
        <v>8000</v>
      </c>
      <c r="F68" s="25"/>
      <c r="G68" s="67"/>
      <c r="H68" s="142" t="s">
        <v>85</v>
      </c>
      <c r="I68" s="136"/>
      <c r="J68" s="137"/>
      <c r="K68" s="136"/>
    </row>
    <row r="69" spans="1:11" ht="15.75" customHeight="1">
      <c r="A69" s="58"/>
      <c r="B69" s="26" t="s">
        <v>46</v>
      </c>
      <c r="C69" s="58"/>
      <c r="D69" s="19">
        <f>SUM(E69/1.13)</f>
        <v>2654.8672566371683</v>
      </c>
      <c r="E69" s="22">
        <v>3000</v>
      </c>
      <c r="F69" s="23">
        <v>3222</v>
      </c>
      <c r="G69" s="65"/>
      <c r="H69" s="194"/>
      <c r="I69" s="59"/>
      <c r="J69" s="59"/>
      <c r="K69" s="58"/>
    </row>
    <row r="70" spans="1:11" ht="18.75" customHeight="1">
      <c r="A70" s="58"/>
      <c r="B70" s="26" t="s">
        <v>47</v>
      </c>
      <c r="C70" s="58"/>
      <c r="D70" s="19">
        <f>SUM(E70/1.23)</f>
        <v>4065.040650406504</v>
      </c>
      <c r="E70" s="22">
        <v>5000</v>
      </c>
      <c r="F70" s="23">
        <v>3222</v>
      </c>
      <c r="G70" s="65"/>
      <c r="H70" s="196"/>
      <c r="I70" s="59"/>
      <c r="J70" s="59"/>
      <c r="K70" s="58"/>
    </row>
    <row r="71" spans="1:11" ht="27" customHeight="1">
      <c r="A71" s="61">
        <v>15</v>
      </c>
      <c r="B71" s="16" t="s">
        <v>94</v>
      </c>
      <c r="C71" s="61"/>
      <c r="D71" s="17">
        <f>SUM(E71/1.05)</f>
        <v>33809.52380952381</v>
      </c>
      <c r="E71" s="25">
        <f>E72+E73</f>
        <v>35500</v>
      </c>
      <c r="F71" s="25"/>
      <c r="G71" s="67"/>
      <c r="H71" s="141" t="s">
        <v>85</v>
      </c>
      <c r="I71" s="129"/>
      <c r="J71" s="147"/>
      <c r="K71" s="136"/>
    </row>
    <row r="72" spans="1:11" ht="15" customHeight="1">
      <c r="A72" s="58"/>
      <c r="B72" s="18" t="s">
        <v>95</v>
      </c>
      <c r="C72" s="58"/>
      <c r="D72" s="19">
        <f>SUM(E72/1.05)</f>
        <v>19523.809523809523</v>
      </c>
      <c r="E72" s="22">
        <v>20500</v>
      </c>
      <c r="F72" s="23">
        <v>3222</v>
      </c>
      <c r="G72" s="65"/>
      <c r="H72" s="187"/>
      <c r="I72" s="59"/>
      <c r="J72" s="148"/>
      <c r="K72" s="58"/>
    </row>
    <row r="73" spans="1:12" ht="15" customHeight="1">
      <c r="A73" s="58"/>
      <c r="B73" s="18" t="s">
        <v>78</v>
      </c>
      <c r="C73" s="58"/>
      <c r="D73" s="19">
        <f>SUM(E73/1.05)</f>
        <v>14285.714285714284</v>
      </c>
      <c r="E73" s="22">
        <v>15000</v>
      </c>
      <c r="F73" s="23">
        <v>3222</v>
      </c>
      <c r="G73" s="65"/>
      <c r="H73" s="188"/>
      <c r="I73" s="59"/>
      <c r="J73" s="148"/>
      <c r="K73" s="58"/>
      <c r="L73" s="7"/>
    </row>
    <row r="74" spans="1:11" ht="30" customHeight="1">
      <c r="A74" s="61">
        <v>16</v>
      </c>
      <c r="B74" s="16" t="s">
        <v>48</v>
      </c>
      <c r="C74" s="61"/>
      <c r="D74" s="17">
        <f>SUM(E74/1.25)</f>
        <v>4000</v>
      </c>
      <c r="E74" s="25">
        <f>SUM(E75:E75)</f>
        <v>5000</v>
      </c>
      <c r="F74" s="25"/>
      <c r="G74" s="67"/>
      <c r="H74" s="139" t="s">
        <v>85</v>
      </c>
      <c r="I74" s="129"/>
      <c r="J74" s="147"/>
      <c r="K74" s="136"/>
    </row>
    <row r="75" spans="1:11" ht="15" customHeight="1">
      <c r="A75" s="58"/>
      <c r="B75" s="18" t="s">
        <v>96</v>
      </c>
      <c r="C75" s="58"/>
      <c r="D75" s="19">
        <f>SUM(E75/1.25)</f>
        <v>4000</v>
      </c>
      <c r="E75" s="22">
        <v>5000</v>
      </c>
      <c r="F75" s="23">
        <v>3222</v>
      </c>
      <c r="G75" s="65"/>
      <c r="H75" s="34"/>
      <c r="I75" s="59"/>
      <c r="J75" s="59"/>
      <c r="K75" s="58"/>
    </row>
    <row r="76" spans="1:11" ht="30" customHeight="1">
      <c r="A76" s="61">
        <v>17</v>
      </c>
      <c r="B76" s="16" t="s">
        <v>49</v>
      </c>
      <c r="C76" s="61"/>
      <c r="D76" s="17">
        <f aca="true" t="shared" si="4" ref="D76:D112">SUM(E76/1.25)</f>
        <v>1600</v>
      </c>
      <c r="E76" s="25">
        <f>SUM(E77:E77)</f>
        <v>2000</v>
      </c>
      <c r="F76" s="25"/>
      <c r="G76" s="67"/>
      <c r="H76" s="139" t="s">
        <v>85</v>
      </c>
      <c r="I76" s="129"/>
      <c r="J76" s="147"/>
      <c r="K76" s="136"/>
    </row>
    <row r="77" spans="1:11" ht="15" customHeight="1">
      <c r="A77" s="58"/>
      <c r="B77" s="18" t="s">
        <v>49</v>
      </c>
      <c r="C77" s="58"/>
      <c r="D77" s="19">
        <f t="shared" si="4"/>
        <v>1600</v>
      </c>
      <c r="E77" s="22">
        <v>2000</v>
      </c>
      <c r="F77" s="23">
        <v>3222</v>
      </c>
      <c r="G77" s="65"/>
      <c r="H77" s="128"/>
      <c r="I77" s="59"/>
      <c r="J77" s="59"/>
      <c r="K77" s="58"/>
    </row>
    <row r="78" spans="1:11" ht="30" customHeight="1">
      <c r="A78" s="61">
        <v>18</v>
      </c>
      <c r="B78" s="15" t="s">
        <v>50</v>
      </c>
      <c r="C78" s="61"/>
      <c r="D78" s="17">
        <f t="shared" si="4"/>
        <v>3200</v>
      </c>
      <c r="E78" s="25">
        <f>SUM(E79:E79)</f>
        <v>4000</v>
      </c>
      <c r="F78" s="25"/>
      <c r="G78" s="67"/>
      <c r="H78" s="139" t="s">
        <v>85</v>
      </c>
      <c r="I78" s="129"/>
      <c r="J78" s="147"/>
      <c r="K78" s="136"/>
    </row>
    <row r="79" spans="1:11" ht="21.75" customHeight="1" thickBot="1">
      <c r="A79" s="58"/>
      <c r="B79" s="26" t="s">
        <v>97</v>
      </c>
      <c r="C79" s="58"/>
      <c r="D79" s="19">
        <f t="shared" si="4"/>
        <v>3200</v>
      </c>
      <c r="E79" s="22">
        <v>4000</v>
      </c>
      <c r="F79" s="23">
        <v>3222</v>
      </c>
      <c r="G79" s="65"/>
      <c r="H79" s="130"/>
      <c r="I79" s="59"/>
      <c r="J79" s="59"/>
      <c r="K79" s="58"/>
    </row>
    <row r="80" spans="1:11" s="2" customFormat="1" ht="30" customHeight="1" thickBot="1">
      <c r="A80" s="61">
        <v>19</v>
      </c>
      <c r="B80" s="15" t="s">
        <v>98</v>
      </c>
      <c r="C80" s="61"/>
      <c r="D80" s="17">
        <f t="shared" si="4"/>
        <v>3200</v>
      </c>
      <c r="E80" s="25">
        <f>SUM(E81:E81)</f>
        <v>4000</v>
      </c>
      <c r="F80" s="25"/>
      <c r="G80" s="67"/>
      <c r="H80" s="139" t="s">
        <v>85</v>
      </c>
      <c r="I80" s="129"/>
      <c r="J80" s="147"/>
      <c r="K80" s="136"/>
    </row>
    <row r="81" spans="1:11" ht="31.5" customHeight="1">
      <c r="A81" s="58"/>
      <c r="B81" s="26" t="s">
        <v>98</v>
      </c>
      <c r="C81" s="58"/>
      <c r="D81" s="19">
        <f t="shared" si="4"/>
        <v>3200</v>
      </c>
      <c r="E81" s="22">
        <v>4000</v>
      </c>
      <c r="F81" s="23">
        <v>3222</v>
      </c>
      <c r="G81" s="65"/>
      <c r="H81" s="131"/>
      <c r="I81" s="59"/>
      <c r="J81" s="59"/>
      <c r="K81" s="58"/>
    </row>
    <row r="82" spans="1:11" ht="30.75" customHeight="1">
      <c r="A82" s="61">
        <v>20</v>
      </c>
      <c r="B82" s="15" t="s">
        <v>99</v>
      </c>
      <c r="C82" s="61"/>
      <c r="D82" s="17">
        <f t="shared" si="4"/>
        <v>31600</v>
      </c>
      <c r="E82" s="25">
        <f>SUM(E83:E90)</f>
        <v>39500</v>
      </c>
      <c r="F82" s="25"/>
      <c r="G82" s="67"/>
      <c r="H82" s="139" t="s">
        <v>85</v>
      </c>
      <c r="I82" s="129"/>
      <c r="J82" s="147"/>
      <c r="K82" s="136"/>
    </row>
    <row r="83" spans="1:11" ht="13.5">
      <c r="A83" s="58"/>
      <c r="B83" s="26" t="s">
        <v>80</v>
      </c>
      <c r="C83" s="58"/>
      <c r="D83" s="19">
        <f t="shared" si="4"/>
        <v>1600</v>
      </c>
      <c r="E83" s="22">
        <v>2000</v>
      </c>
      <c r="F83" s="23">
        <v>3221</v>
      </c>
      <c r="G83" s="65"/>
      <c r="H83" s="192"/>
      <c r="I83" s="59"/>
      <c r="J83" s="59"/>
      <c r="K83" s="58"/>
    </row>
    <row r="84" spans="1:11" ht="13.5">
      <c r="A84" s="58"/>
      <c r="B84" s="26" t="s">
        <v>107</v>
      </c>
      <c r="C84" s="58"/>
      <c r="D84" s="19">
        <f t="shared" si="4"/>
        <v>1600</v>
      </c>
      <c r="E84" s="22">
        <v>2000</v>
      </c>
      <c r="F84" s="23">
        <v>3221</v>
      </c>
      <c r="G84" s="65"/>
      <c r="H84" s="192"/>
      <c r="I84" s="59"/>
      <c r="J84" s="59"/>
      <c r="K84" s="58"/>
    </row>
    <row r="85" spans="1:11" ht="13.5">
      <c r="A85" s="58"/>
      <c r="B85" s="26" t="s">
        <v>51</v>
      </c>
      <c r="C85" s="58"/>
      <c r="D85" s="19">
        <f t="shared" si="4"/>
        <v>800</v>
      </c>
      <c r="E85" s="22">
        <v>1000</v>
      </c>
      <c r="F85" s="23">
        <v>3221</v>
      </c>
      <c r="G85" s="65"/>
      <c r="H85" s="192"/>
      <c r="I85" s="59"/>
      <c r="J85" s="59"/>
      <c r="K85" s="58"/>
    </row>
    <row r="86" spans="1:11" ht="13.5">
      <c r="A86" s="58"/>
      <c r="B86" s="26" t="s">
        <v>52</v>
      </c>
      <c r="C86" s="58"/>
      <c r="D86" s="19">
        <f t="shared" si="4"/>
        <v>1600</v>
      </c>
      <c r="E86" s="22">
        <v>2000</v>
      </c>
      <c r="F86" s="23">
        <v>3221</v>
      </c>
      <c r="G86" s="65"/>
      <c r="H86" s="192"/>
      <c r="I86" s="59"/>
      <c r="J86" s="59"/>
      <c r="K86" s="58"/>
    </row>
    <row r="87" spans="1:11" ht="13.5">
      <c r="A87" s="58"/>
      <c r="B87" s="26" t="s">
        <v>104</v>
      </c>
      <c r="C87" s="58"/>
      <c r="D87" s="19">
        <f t="shared" si="4"/>
        <v>9600</v>
      </c>
      <c r="E87" s="22">
        <v>12000</v>
      </c>
      <c r="F87" s="23">
        <v>3221</v>
      </c>
      <c r="G87" s="65"/>
      <c r="H87" s="192"/>
      <c r="I87" s="59"/>
      <c r="J87" s="59"/>
      <c r="K87" s="58"/>
    </row>
    <row r="88" spans="1:11" ht="13.5">
      <c r="A88" s="58"/>
      <c r="B88" s="26" t="s">
        <v>105</v>
      </c>
      <c r="C88" s="58"/>
      <c r="D88" s="19">
        <f t="shared" si="4"/>
        <v>1600</v>
      </c>
      <c r="E88" s="22">
        <v>2000</v>
      </c>
      <c r="F88" s="23">
        <v>3221</v>
      </c>
      <c r="G88" s="65"/>
      <c r="H88" s="192"/>
      <c r="I88" s="59"/>
      <c r="J88" s="59"/>
      <c r="K88" s="58"/>
    </row>
    <row r="89" spans="1:11" ht="25.5">
      <c r="A89" s="58"/>
      <c r="B89" s="26" t="s">
        <v>101</v>
      </c>
      <c r="C89" s="58"/>
      <c r="D89" s="19">
        <f t="shared" si="4"/>
        <v>3600</v>
      </c>
      <c r="E89" s="22">
        <v>4500</v>
      </c>
      <c r="F89" s="23">
        <v>3221</v>
      </c>
      <c r="G89" s="65"/>
      <c r="H89" s="192"/>
      <c r="I89" s="59"/>
      <c r="J89" s="59"/>
      <c r="K89" s="58"/>
    </row>
    <row r="90" spans="1:11" ht="18" customHeight="1">
      <c r="A90" s="58"/>
      <c r="B90" s="26" t="s">
        <v>102</v>
      </c>
      <c r="C90" s="58"/>
      <c r="D90" s="19">
        <f t="shared" si="4"/>
        <v>11200</v>
      </c>
      <c r="E90" s="22">
        <v>14000</v>
      </c>
      <c r="F90" s="23">
        <v>3221</v>
      </c>
      <c r="G90" s="65"/>
      <c r="H90" s="192"/>
      <c r="I90" s="59"/>
      <c r="J90" s="59"/>
      <c r="K90" s="58"/>
    </row>
    <row r="91" spans="1:11" ht="27">
      <c r="A91" s="61">
        <v>21</v>
      </c>
      <c r="B91" s="15" t="s">
        <v>103</v>
      </c>
      <c r="C91" s="61"/>
      <c r="D91" s="17">
        <f t="shared" si="4"/>
        <v>24000</v>
      </c>
      <c r="E91" s="25">
        <f>SUM(E92:E95)</f>
        <v>30000</v>
      </c>
      <c r="F91" s="25"/>
      <c r="G91" s="67"/>
      <c r="H91" s="139" t="s">
        <v>85</v>
      </c>
      <c r="I91" s="129"/>
      <c r="J91" s="147"/>
      <c r="K91" s="136"/>
    </row>
    <row r="92" spans="1:11" ht="13.5">
      <c r="A92" s="58"/>
      <c r="B92" s="26" t="s">
        <v>53</v>
      </c>
      <c r="C92" s="58"/>
      <c r="D92" s="19">
        <f t="shared" si="4"/>
        <v>5600</v>
      </c>
      <c r="E92" s="22">
        <v>7000</v>
      </c>
      <c r="F92" s="23">
        <v>3221</v>
      </c>
      <c r="G92" s="65"/>
      <c r="H92" s="189"/>
      <c r="I92" s="59"/>
      <c r="J92" s="59"/>
      <c r="K92" s="58"/>
    </row>
    <row r="93" spans="1:11" ht="13.5">
      <c r="A93" s="58"/>
      <c r="B93" s="26" t="s">
        <v>54</v>
      </c>
      <c r="C93" s="58"/>
      <c r="D93" s="19">
        <f t="shared" si="4"/>
        <v>4000</v>
      </c>
      <c r="E93" s="22">
        <v>5000</v>
      </c>
      <c r="F93" s="23">
        <v>3221</v>
      </c>
      <c r="G93" s="65"/>
      <c r="H93" s="190"/>
      <c r="I93" s="59"/>
      <c r="J93" s="59"/>
      <c r="K93" s="58"/>
    </row>
    <row r="94" spans="1:11" ht="13.5">
      <c r="A94" s="58"/>
      <c r="B94" s="26" t="s">
        <v>55</v>
      </c>
      <c r="C94" s="58"/>
      <c r="D94" s="19">
        <f t="shared" si="4"/>
        <v>4800</v>
      </c>
      <c r="E94" s="22">
        <v>6000</v>
      </c>
      <c r="F94" s="23">
        <v>3221</v>
      </c>
      <c r="G94" s="65"/>
      <c r="H94" s="190"/>
      <c r="I94" s="59"/>
      <c r="J94" s="59"/>
      <c r="K94" s="58"/>
    </row>
    <row r="95" spans="1:11" ht="25.5">
      <c r="A95" s="58"/>
      <c r="B95" s="26" t="s">
        <v>106</v>
      </c>
      <c r="C95" s="58"/>
      <c r="D95" s="19">
        <f>SUM(E95/1.25)</f>
        <v>9600</v>
      </c>
      <c r="E95" s="22">
        <v>12000</v>
      </c>
      <c r="F95" s="23">
        <v>3221</v>
      </c>
      <c r="G95" s="65"/>
      <c r="H95" s="191"/>
      <c r="I95" s="59"/>
      <c r="J95" s="59"/>
      <c r="K95" s="58"/>
    </row>
    <row r="96" spans="1:11" ht="13.5">
      <c r="A96" s="61">
        <v>22</v>
      </c>
      <c r="B96" s="24" t="s">
        <v>100</v>
      </c>
      <c r="C96" s="61"/>
      <c r="D96" s="17">
        <f t="shared" si="4"/>
        <v>7200</v>
      </c>
      <c r="E96" s="25">
        <f>SUM(E97:E98)</f>
        <v>9000</v>
      </c>
      <c r="F96" s="25"/>
      <c r="G96" s="67"/>
      <c r="H96" s="139" t="s">
        <v>85</v>
      </c>
      <c r="I96" s="129"/>
      <c r="J96" s="147"/>
      <c r="K96" s="136"/>
    </row>
    <row r="97" spans="1:11" s="3" customFormat="1" ht="13.5">
      <c r="A97" s="85"/>
      <c r="B97" s="46" t="s">
        <v>56</v>
      </c>
      <c r="C97" s="85"/>
      <c r="D97" s="19">
        <f t="shared" si="4"/>
        <v>4000</v>
      </c>
      <c r="E97" s="47">
        <v>5000</v>
      </c>
      <c r="F97" s="23">
        <v>3221</v>
      </c>
      <c r="G97" s="70"/>
      <c r="H97" s="206"/>
      <c r="I97" s="101"/>
      <c r="J97" s="102"/>
      <c r="K97" s="101"/>
    </row>
    <row r="98" spans="1:11" s="3" customFormat="1" ht="13.5">
      <c r="A98" s="85"/>
      <c r="B98" s="46" t="s">
        <v>57</v>
      </c>
      <c r="C98" s="85"/>
      <c r="D98" s="19">
        <f t="shared" si="4"/>
        <v>3200</v>
      </c>
      <c r="E98" s="47">
        <v>4000</v>
      </c>
      <c r="F98" s="23">
        <v>3221</v>
      </c>
      <c r="G98" s="70"/>
      <c r="H98" s="206"/>
      <c r="I98" s="102"/>
      <c r="J98" s="102"/>
      <c r="K98" s="101"/>
    </row>
    <row r="99" spans="1:11" ht="13.5">
      <c r="A99" s="103">
        <v>23</v>
      </c>
      <c r="B99" s="33" t="s">
        <v>82</v>
      </c>
      <c r="C99" s="104"/>
      <c r="D99" s="17">
        <f t="shared" si="4"/>
        <v>256000</v>
      </c>
      <c r="E99" s="27">
        <f>E100+E101</f>
        <v>320000</v>
      </c>
      <c r="F99" s="36"/>
      <c r="G99" s="133"/>
      <c r="H99" s="139" t="s">
        <v>108</v>
      </c>
      <c r="I99" s="149"/>
      <c r="J99" s="149"/>
      <c r="K99" s="104"/>
    </row>
    <row r="100" spans="1:11" ht="13.5">
      <c r="A100" s="105"/>
      <c r="B100" s="35" t="s">
        <v>83</v>
      </c>
      <c r="C100" s="106"/>
      <c r="D100" s="19">
        <f t="shared" si="4"/>
        <v>96000</v>
      </c>
      <c r="E100" s="38">
        <v>120000</v>
      </c>
      <c r="F100" s="37">
        <v>3223</v>
      </c>
      <c r="G100" s="134"/>
      <c r="H100" s="132"/>
      <c r="I100" s="107"/>
      <c r="J100" s="107"/>
      <c r="K100" s="106"/>
    </row>
    <row r="101" spans="1:11" ht="13.5">
      <c r="A101" s="105"/>
      <c r="B101" s="35" t="s">
        <v>84</v>
      </c>
      <c r="C101" s="106"/>
      <c r="D101" s="19">
        <f t="shared" si="4"/>
        <v>160000</v>
      </c>
      <c r="E101" s="38">
        <v>200000</v>
      </c>
      <c r="F101" s="37">
        <v>3223</v>
      </c>
      <c r="G101" s="134"/>
      <c r="H101" s="132"/>
      <c r="I101" s="107"/>
      <c r="J101" s="107"/>
      <c r="K101" s="106"/>
    </row>
    <row r="102" spans="1:11" ht="27">
      <c r="A102" s="61">
        <v>24</v>
      </c>
      <c r="B102" s="15" t="s">
        <v>109</v>
      </c>
      <c r="C102" s="61"/>
      <c r="D102" s="17">
        <f t="shared" si="4"/>
        <v>21600</v>
      </c>
      <c r="E102" s="25">
        <f>SUM(E103:E106)</f>
        <v>27000</v>
      </c>
      <c r="F102" s="25"/>
      <c r="G102" s="67"/>
      <c r="H102" s="139" t="s">
        <v>85</v>
      </c>
      <c r="I102" s="129"/>
      <c r="J102" s="147"/>
      <c r="K102" s="136"/>
    </row>
    <row r="103" spans="1:11" s="3" customFormat="1" ht="13.5">
      <c r="A103" s="85"/>
      <c r="B103" s="48" t="s">
        <v>58</v>
      </c>
      <c r="C103" s="85"/>
      <c r="D103" s="19">
        <f t="shared" si="4"/>
        <v>9600</v>
      </c>
      <c r="E103" s="47">
        <v>12000</v>
      </c>
      <c r="F103" s="29">
        <v>3224</v>
      </c>
      <c r="G103" s="70"/>
      <c r="H103" s="135"/>
      <c r="I103" s="101"/>
      <c r="J103" s="102"/>
      <c r="K103" s="101"/>
    </row>
    <row r="104" spans="1:11" s="3" customFormat="1" ht="13.5">
      <c r="A104" s="85"/>
      <c r="B104" s="49" t="s">
        <v>66</v>
      </c>
      <c r="C104" s="108"/>
      <c r="D104" s="50">
        <f>SUM(E104/1.25)</f>
        <v>800</v>
      </c>
      <c r="E104" s="51">
        <v>1000</v>
      </c>
      <c r="F104" s="52">
        <v>3224</v>
      </c>
      <c r="G104" s="70"/>
      <c r="H104" s="70"/>
      <c r="I104" s="101"/>
      <c r="J104" s="102"/>
      <c r="K104" s="101"/>
    </row>
    <row r="105" spans="1:11" s="3" customFormat="1" ht="13.5">
      <c r="A105" s="85"/>
      <c r="B105" s="53" t="s">
        <v>61</v>
      </c>
      <c r="C105" s="108"/>
      <c r="D105" s="50">
        <f>SUM(E105/1.25)</f>
        <v>4000</v>
      </c>
      <c r="E105" s="51">
        <v>5000</v>
      </c>
      <c r="F105" s="52">
        <v>3224</v>
      </c>
      <c r="G105" s="70"/>
      <c r="H105" s="70"/>
      <c r="I105" s="101"/>
      <c r="J105" s="102"/>
      <c r="K105" s="101"/>
    </row>
    <row r="106" spans="1:11" s="3" customFormat="1" ht="25.5">
      <c r="A106" s="85"/>
      <c r="B106" s="46" t="s">
        <v>110</v>
      </c>
      <c r="C106" s="85"/>
      <c r="D106" s="19">
        <f t="shared" si="4"/>
        <v>7200</v>
      </c>
      <c r="E106" s="47">
        <v>9000</v>
      </c>
      <c r="F106" s="29">
        <v>3224</v>
      </c>
      <c r="G106" s="70"/>
      <c r="H106" s="70"/>
      <c r="I106" s="101"/>
      <c r="J106" s="102"/>
      <c r="K106" s="101"/>
    </row>
    <row r="107" spans="1:11" ht="39" customHeight="1">
      <c r="A107" s="61">
        <v>25</v>
      </c>
      <c r="B107" s="15" t="s">
        <v>111</v>
      </c>
      <c r="C107" s="61"/>
      <c r="D107" s="17">
        <f t="shared" si="4"/>
        <v>7920</v>
      </c>
      <c r="E107" s="25">
        <f>SUM(E108:E112)</f>
        <v>9900</v>
      </c>
      <c r="F107" s="25"/>
      <c r="G107" s="67"/>
      <c r="H107" s="139" t="s">
        <v>85</v>
      </c>
      <c r="I107" s="136"/>
      <c r="J107" s="136"/>
      <c r="K107" s="109"/>
    </row>
    <row r="108" spans="1:11" ht="25.5">
      <c r="A108" s="110"/>
      <c r="B108" s="30" t="s">
        <v>113</v>
      </c>
      <c r="C108" s="110"/>
      <c r="D108" s="19">
        <f t="shared" si="4"/>
        <v>1600</v>
      </c>
      <c r="E108" s="31">
        <v>2000</v>
      </c>
      <c r="F108" s="32">
        <v>3225</v>
      </c>
      <c r="G108" s="65"/>
      <c r="H108" s="192"/>
      <c r="I108" s="59"/>
      <c r="J108" s="59"/>
      <c r="K108" s="58"/>
    </row>
    <row r="109" spans="1:11" ht="13.5">
      <c r="A109" s="58"/>
      <c r="B109" s="26" t="s">
        <v>59</v>
      </c>
      <c r="C109" s="58"/>
      <c r="D109" s="19">
        <f t="shared" si="4"/>
        <v>800</v>
      </c>
      <c r="E109" s="22">
        <v>1000</v>
      </c>
      <c r="F109" s="23">
        <v>3225</v>
      </c>
      <c r="G109" s="65"/>
      <c r="H109" s="192"/>
      <c r="I109" s="59"/>
      <c r="J109" s="59"/>
      <c r="K109" s="58"/>
    </row>
    <row r="110" spans="1:11" ht="13.5">
      <c r="A110" s="58"/>
      <c r="B110" s="26" t="s">
        <v>60</v>
      </c>
      <c r="C110" s="58"/>
      <c r="D110" s="19">
        <f t="shared" si="4"/>
        <v>1600</v>
      </c>
      <c r="E110" s="22">
        <v>2000</v>
      </c>
      <c r="F110" s="23">
        <v>3225</v>
      </c>
      <c r="G110" s="65"/>
      <c r="H110" s="192"/>
      <c r="I110" s="59"/>
      <c r="J110" s="59"/>
      <c r="K110" s="58"/>
    </row>
    <row r="111" spans="1:11" ht="13.5">
      <c r="A111" s="58"/>
      <c r="B111" s="26" t="s">
        <v>115</v>
      </c>
      <c r="C111" s="58"/>
      <c r="D111" s="19">
        <f t="shared" si="4"/>
        <v>2400</v>
      </c>
      <c r="E111" s="22">
        <v>3000</v>
      </c>
      <c r="F111" s="23"/>
      <c r="G111" s="65"/>
      <c r="H111" s="66"/>
      <c r="I111" s="59"/>
      <c r="J111" s="59"/>
      <c r="K111" s="58"/>
    </row>
    <row r="112" spans="1:11" ht="13.5">
      <c r="A112" s="60"/>
      <c r="B112" s="55" t="s">
        <v>112</v>
      </c>
      <c r="C112" s="60"/>
      <c r="D112" s="39">
        <f t="shared" si="4"/>
        <v>1520</v>
      </c>
      <c r="E112" s="56">
        <v>1900</v>
      </c>
      <c r="F112" s="44">
        <v>3225</v>
      </c>
      <c r="G112" s="65"/>
      <c r="H112" s="66"/>
      <c r="I112" s="59"/>
      <c r="J112" s="59"/>
      <c r="K112" s="58"/>
    </row>
    <row r="113" spans="1:11" ht="34.5" customHeight="1">
      <c r="A113" s="61">
        <v>26</v>
      </c>
      <c r="B113" s="71" t="s">
        <v>116</v>
      </c>
      <c r="C113" s="63"/>
      <c r="D113" s="76">
        <f>D114</f>
        <v>2960</v>
      </c>
      <c r="E113" s="78">
        <f>E114</f>
        <v>3700</v>
      </c>
      <c r="F113" s="54"/>
      <c r="G113" s="25"/>
      <c r="H113" s="139" t="s">
        <v>85</v>
      </c>
      <c r="I113" s="62"/>
      <c r="J113" s="62"/>
      <c r="K113" s="61"/>
    </row>
    <row r="114" spans="1:11" ht="25.5">
      <c r="A114" s="57"/>
      <c r="B114" s="75" t="s">
        <v>116</v>
      </c>
      <c r="C114" s="64"/>
      <c r="D114" s="77">
        <f>E114/1.25</f>
        <v>2960</v>
      </c>
      <c r="E114" s="79">
        <v>3700</v>
      </c>
      <c r="F114" s="45">
        <v>3227</v>
      </c>
      <c r="G114" s="65"/>
      <c r="H114" s="66"/>
      <c r="I114" s="59"/>
      <c r="J114" s="59"/>
      <c r="K114" s="58"/>
    </row>
    <row r="115" spans="1:11" ht="39">
      <c r="A115" s="61">
        <v>27</v>
      </c>
      <c r="B115" s="71" t="s">
        <v>156</v>
      </c>
      <c r="C115" s="63"/>
      <c r="D115" s="76">
        <f>D116+D117+D118</f>
        <v>20640</v>
      </c>
      <c r="E115" s="76">
        <f>E116+E117+E118</f>
        <v>25800</v>
      </c>
      <c r="F115" s="54"/>
      <c r="G115" s="67"/>
      <c r="H115" s="139"/>
      <c r="I115" s="62"/>
      <c r="J115" s="62"/>
      <c r="K115" s="61"/>
    </row>
    <row r="116" spans="1:11" ht="25.5">
      <c r="A116" s="58"/>
      <c r="B116" s="73" t="s">
        <v>117</v>
      </c>
      <c r="C116" s="68"/>
      <c r="D116" s="77">
        <f aca="true" t="shared" si="5" ref="D116:D159">E116/1.25</f>
        <v>15600</v>
      </c>
      <c r="E116" s="80">
        <v>19500</v>
      </c>
      <c r="F116" s="23">
        <v>3231</v>
      </c>
      <c r="G116" s="65"/>
      <c r="H116" s="82" t="s">
        <v>108</v>
      </c>
      <c r="I116" s="59"/>
      <c r="J116" s="59"/>
      <c r="K116" s="58"/>
    </row>
    <row r="117" spans="1:11" ht="13.5">
      <c r="A117" s="58"/>
      <c r="B117" s="73" t="s">
        <v>118</v>
      </c>
      <c r="C117" s="68"/>
      <c r="D117" s="77">
        <f t="shared" si="5"/>
        <v>2800</v>
      </c>
      <c r="E117" s="80">
        <v>3500</v>
      </c>
      <c r="F117" s="23">
        <v>3231</v>
      </c>
      <c r="G117" s="65"/>
      <c r="H117" s="82" t="s">
        <v>85</v>
      </c>
      <c r="I117" s="59"/>
      <c r="J117" s="59"/>
      <c r="K117" s="58"/>
    </row>
    <row r="118" spans="1:11" ht="38.25">
      <c r="A118" s="58"/>
      <c r="B118" s="73" t="s">
        <v>155</v>
      </c>
      <c r="C118" s="68"/>
      <c r="D118" s="77">
        <f t="shared" si="5"/>
        <v>2240</v>
      </c>
      <c r="E118" s="80">
        <v>2800</v>
      </c>
      <c r="F118" s="23"/>
      <c r="G118" s="65"/>
      <c r="H118" s="82"/>
      <c r="I118" s="59"/>
      <c r="J118" s="59"/>
      <c r="K118" s="58"/>
    </row>
    <row r="119" spans="1:11" ht="39">
      <c r="A119" s="61">
        <v>28</v>
      </c>
      <c r="B119" s="71" t="s">
        <v>120</v>
      </c>
      <c r="C119" s="63"/>
      <c r="D119" s="25">
        <f>SUM(D120:D129)</f>
        <v>95200</v>
      </c>
      <c r="E119" s="25">
        <f>SUM(E120:E129)</f>
        <v>119000</v>
      </c>
      <c r="F119" s="54"/>
      <c r="G119" s="67"/>
      <c r="H119" s="139" t="s">
        <v>85</v>
      </c>
      <c r="I119" s="62"/>
      <c r="J119" s="62"/>
      <c r="K119" s="61"/>
    </row>
    <row r="120" spans="1:11" ht="25.5">
      <c r="A120" s="58"/>
      <c r="B120" s="73" t="s">
        <v>121</v>
      </c>
      <c r="C120" s="68"/>
      <c r="D120" s="77">
        <f t="shared" si="5"/>
        <v>15200</v>
      </c>
      <c r="E120" s="80">
        <v>19000</v>
      </c>
      <c r="F120" s="23">
        <v>3232</v>
      </c>
      <c r="G120" s="65"/>
      <c r="H120" s="66"/>
      <c r="I120" s="59"/>
      <c r="J120" s="59"/>
      <c r="K120" s="58"/>
    </row>
    <row r="121" spans="1:11" ht="38.25">
      <c r="A121" s="58"/>
      <c r="B121" s="73" t="s">
        <v>122</v>
      </c>
      <c r="C121" s="68"/>
      <c r="D121" s="77">
        <f t="shared" si="5"/>
        <v>12000</v>
      </c>
      <c r="E121" s="80">
        <v>15000</v>
      </c>
      <c r="F121" s="23">
        <v>3232</v>
      </c>
      <c r="G121" s="65"/>
      <c r="H121" s="66"/>
      <c r="I121" s="59"/>
      <c r="J121" s="59"/>
      <c r="K121" s="58"/>
    </row>
    <row r="122" spans="1:11" ht="38.25">
      <c r="A122" s="58"/>
      <c r="B122" s="73" t="s">
        <v>123</v>
      </c>
      <c r="C122" s="68"/>
      <c r="D122" s="77">
        <f t="shared" si="5"/>
        <v>14400</v>
      </c>
      <c r="E122" s="80">
        <v>18000</v>
      </c>
      <c r="F122" s="23">
        <v>3232</v>
      </c>
      <c r="G122" s="65"/>
      <c r="H122" s="66"/>
      <c r="I122" s="59"/>
      <c r="J122" s="59"/>
      <c r="K122" s="58"/>
    </row>
    <row r="123" spans="1:11" ht="13.5">
      <c r="A123" s="58"/>
      <c r="B123" s="73" t="s">
        <v>124</v>
      </c>
      <c r="C123" s="68"/>
      <c r="D123" s="77">
        <f t="shared" si="5"/>
        <v>9600</v>
      </c>
      <c r="E123" s="80">
        <v>12000</v>
      </c>
      <c r="F123" s="23">
        <v>3232</v>
      </c>
      <c r="G123" s="65"/>
      <c r="H123" s="66"/>
      <c r="I123" s="59"/>
      <c r="J123" s="59"/>
      <c r="K123" s="58"/>
    </row>
    <row r="124" spans="1:11" ht="13.5">
      <c r="A124" s="58"/>
      <c r="B124" s="73" t="s">
        <v>125</v>
      </c>
      <c r="C124" s="68"/>
      <c r="D124" s="77">
        <f t="shared" si="5"/>
        <v>5600</v>
      </c>
      <c r="E124" s="80">
        <v>7000</v>
      </c>
      <c r="F124" s="23">
        <v>3232</v>
      </c>
      <c r="G124" s="65"/>
      <c r="H124" s="66"/>
      <c r="I124" s="59"/>
      <c r="J124" s="59"/>
      <c r="K124" s="58"/>
    </row>
    <row r="125" spans="1:11" ht="25.5">
      <c r="A125" s="58"/>
      <c r="B125" s="73" t="s">
        <v>126</v>
      </c>
      <c r="C125" s="68"/>
      <c r="D125" s="77">
        <f t="shared" si="5"/>
        <v>2400</v>
      </c>
      <c r="E125" s="80">
        <v>3000</v>
      </c>
      <c r="F125" s="23">
        <v>3232</v>
      </c>
      <c r="G125" s="65"/>
      <c r="H125" s="66"/>
      <c r="I125" s="59"/>
      <c r="J125" s="59"/>
      <c r="K125" s="58"/>
    </row>
    <row r="126" spans="1:11" ht="51">
      <c r="A126" s="58"/>
      <c r="B126" s="73" t="s">
        <v>127</v>
      </c>
      <c r="C126" s="68"/>
      <c r="D126" s="77">
        <f t="shared" si="5"/>
        <v>6400</v>
      </c>
      <c r="E126" s="80">
        <v>8000</v>
      </c>
      <c r="F126" s="23">
        <v>3232</v>
      </c>
      <c r="G126" s="65"/>
      <c r="H126" s="66"/>
      <c r="I126" s="59"/>
      <c r="J126" s="59"/>
      <c r="K126" s="58"/>
    </row>
    <row r="127" spans="1:11" ht="25.5">
      <c r="A127" s="58"/>
      <c r="B127" s="73" t="s">
        <v>128</v>
      </c>
      <c r="C127" s="68"/>
      <c r="D127" s="77">
        <f t="shared" si="5"/>
        <v>4000</v>
      </c>
      <c r="E127" s="80">
        <v>5000</v>
      </c>
      <c r="F127" s="23">
        <v>3232</v>
      </c>
      <c r="G127" s="65"/>
      <c r="H127" s="66"/>
      <c r="I127" s="59"/>
      <c r="J127" s="59"/>
      <c r="K127" s="58"/>
    </row>
    <row r="128" spans="1:11" ht="25.5">
      <c r="A128" s="58"/>
      <c r="B128" s="73" t="s">
        <v>129</v>
      </c>
      <c r="C128" s="68"/>
      <c r="D128" s="77">
        <f t="shared" si="5"/>
        <v>15200</v>
      </c>
      <c r="E128" s="80">
        <v>19000</v>
      </c>
      <c r="F128" s="23">
        <v>3232</v>
      </c>
      <c r="G128" s="65"/>
      <c r="H128" s="66"/>
      <c r="I128" s="59"/>
      <c r="J128" s="59"/>
      <c r="K128" s="58"/>
    </row>
    <row r="129" spans="1:11" ht="38.25">
      <c r="A129" s="58"/>
      <c r="B129" s="73" t="s">
        <v>154</v>
      </c>
      <c r="C129" s="68"/>
      <c r="D129" s="77">
        <f t="shared" si="5"/>
        <v>10400</v>
      </c>
      <c r="E129" s="80">
        <v>13000</v>
      </c>
      <c r="F129" s="23">
        <v>3232</v>
      </c>
      <c r="G129" s="65"/>
      <c r="H129" s="66"/>
      <c r="I129" s="59"/>
      <c r="J129" s="59"/>
      <c r="K129" s="58"/>
    </row>
    <row r="130" spans="1:11" ht="26.25">
      <c r="A130" s="61">
        <v>29</v>
      </c>
      <c r="B130" s="71" t="s">
        <v>130</v>
      </c>
      <c r="C130" s="63"/>
      <c r="D130" s="78">
        <f>D131+D132</f>
        <v>2000</v>
      </c>
      <c r="E130" s="78">
        <f>E131+E132</f>
        <v>2500</v>
      </c>
      <c r="F130" s="54"/>
      <c r="G130" s="67"/>
      <c r="H130" s="139" t="s">
        <v>85</v>
      </c>
      <c r="I130" s="62"/>
      <c r="J130" s="62"/>
      <c r="K130" s="61"/>
    </row>
    <row r="131" spans="1:11" ht="13.5">
      <c r="A131" s="58"/>
      <c r="B131" s="73" t="s">
        <v>131</v>
      </c>
      <c r="C131" s="68"/>
      <c r="D131" s="77">
        <f t="shared" si="5"/>
        <v>1520</v>
      </c>
      <c r="E131" s="80">
        <v>1900</v>
      </c>
      <c r="F131" s="23">
        <v>3233</v>
      </c>
      <c r="G131" s="65"/>
      <c r="H131" s="66"/>
      <c r="I131" s="59"/>
      <c r="J131" s="59"/>
      <c r="K131" s="58"/>
    </row>
    <row r="132" spans="1:11" ht="38.25">
      <c r="A132" s="58"/>
      <c r="B132" s="73" t="s">
        <v>132</v>
      </c>
      <c r="C132" s="68"/>
      <c r="D132" s="77">
        <f t="shared" si="5"/>
        <v>480</v>
      </c>
      <c r="E132" s="80">
        <v>600</v>
      </c>
      <c r="F132" s="23">
        <v>3233</v>
      </c>
      <c r="G132" s="65"/>
      <c r="H132" s="66"/>
      <c r="I132" s="59"/>
      <c r="J132" s="59"/>
      <c r="K132" s="58"/>
    </row>
    <row r="133" spans="1:11" ht="13.5">
      <c r="A133" s="61">
        <v>30</v>
      </c>
      <c r="B133" s="71" t="s">
        <v>133</v>
      </c>
      <c r="C133" s="63"/>
      <c r="D133" s="78">
        <f>D134+D135+D136</f>
        <v>42320</v>
      </c>
      <c r="E133" s="78">
        <f>E134+E135+E136</f>
        <v>52900</v>
      </c>
      <c r="F133" s="54"/>
      <c r="G133" s="67"/>
      <c r="H133" s="139" t="s">
        <v>85</v>
      </c>
      <c r="I133" s="62"/>
      <c r="J133" s="62"/>
      <c r="K133" s="61"/>
    </row>
    <row r="134" spans="1:11" ht="13.5">
      <c r="A134" s="58"/>
      <c r="B134" s="73" t="s">
        <v>134</v>
      </c>
      <c r="C134" s="68"/>
      <c r="D134" s="77">
        <f t="shared" si="5"/>
        <v>14400</v>
      </c>
      <c r="E134" s="80">
        <v>18000</v>
      </c>
      <c r="F134" s="23">
        <v>3234</v>
      </c>
      <c r="G134" s="65"/>
      <c r="H134" s="66"/>
      <c r="I134" s="59"/>
      <c r="J134" s="59"/>
      <c r="K134" s="58"/>
    </row>
    <row r="135" spans="1:11" ht="13.5">
      <c r="A135" s="58"/>
      <c r="B135" s="73" t="s">
        <v>152</v>
      </c>
      <c r="C135" s="68"/>
      <c r="D135" s="77">
        <f t="shared" si="5"/>
        <v>15920</v>
      </c>
      <c r="E135" s="80">
        <v>19900</v>
      </c>
      <c r="F135" s="23">
        <v>3234</v>
      </c>
      <c r="G135" s="65"/>
      <c r="H135" s="66"/>
      <c r="I135" s="59"/>
      <c r="J135" s="59"/>
      <c r="K135" s="58"/>
    </row>
    <row r="136" spans="1:11" ht="25.5">
      <c r="A136" s="58"/>
      <c r="B136" s="73" t="s">
        <v>135</v>
      </c>
      <c r="C136" s="68"/>
      <c r="D136" s="77">
        <f t="shared" si="5"/>
        <v>12000</v>
      </c>
      <c r="E136" s="80">
        <v>15000</v>
      </c>
      <c r="F136" s="23">
        <v>3234</v>
      </c>
      <c r="G136" s="65"/>
      <c r="H136" s="66"/>
      <c r="I136" s="59"/>
      <c r="J136" s="59"/>
      <c r="K136" s="58"/>
    </row>
    <row r="137" spans="1:11" ht="13.5">
      <c r="A137" s="61">
        <v>31</v>
      </c>
      <c r="B137" s="71" t="s">
        <v>153</v>
      </c>
      <c r="C137" s="63"/>
      <c r="D137" s="78">
        <f>D138</f>
        <v>24000</v>
      </c>
      <c r="E137" s="78">
        <f>E138</f>
        <v>30000</v>
      </c>
      <c r="F137" s="54"/>
      <c r="G137" s="67"/>
      <c r="H137" s="139" t="s">
        <v>85</v>
      </c>
      <c r="I137" s="62"/>
      <c r="J137" s="62"/>
      <c r="K137" s="61"/>
    </row>
    <row r="138" spans="1:11" ht="13.5">
      <c r="A138" s="85"/>
      <c r="B138" s="86" t="s">
        <v>153</v>
      </c>
      <c r="C138" s="87"/>
      <c r="D138" s="77">
        <f t="shared" si="5"/>
        <v>24000</v>
      </c>
      <c r="E138" s="80">
        <v>30000</v>
      </c>
      <c r="F138" s="29">
        <v>3237</v>
      </c>
      <c r="G138" s="70"/>
      <c r="H138" s="143"/>
      <c r="I138" s="88"/>
      <c r="J138" s="88"/>
      <c r="K138" s="85"/>
    </row>
    <row r="139" spans="1:11" ht="26.25">
      <c r="A139" s="61">
        <v>32</v>
      </c>
      <c r="B139" s="71" t="s">
        <v>114</v>
      </c>
      <c r="C139" s="63"/>
      <c r="D139" s="78">
        <f>D140+D141</f>
        <v>12640</v>
      </c>
      <c r="E139" s="78">
        <f>E140+E141</f>
        <v>15800</v>
      </c>
      <c r="F139" s="54"/>
      <c r="G139" s="67"/>
      <c r="H139" s="139" t="s">
        <v>85</v>
      </c>
      <c r="I139" s="62"/>
      <c r="J139" s="62"/>
      <c r="K139" s="61"/>
    </row>
    <row r="140" spans="1:11" ht="25.5">
      <c r="A140" s="58"/>
      <c r="B140" s="73" t="s">
        <v>136</v>
      </c>
      <c r="C140" s="68"/>
      <c r="D140" s="77">
        <f t="shared" si="5"/>
        <v>7040</v>
      </c>
      <c r="E140" s="80">
        <v>8800</v>
      </c>
      <c r="F140" s="23">
        <v>3236</v>
      </c>
      <c r="G140" s="65"/>
      <c r="H140" s="66"/>
      <c r="I140" s="59"/>
      <c r="J140" s="59"/>
      <c r="K140" s="58"/>
    </row>
    <row r="141" spans="1:11" ht="25.5">
      <c r="A141" s="60"/>
      <c r="B141" s="74" t="s">
        <v>137</v>
      </c>
      <c r="C141" s="69"/>
      <c r="D141" s="77">
        <f t="shared" si="5"/>
        <v>5600</v>
      </c>
      <c r="E141" s="81">
        <v>7000</v>
      </c>
      <c r="F141" s="44">
        <v>3236</v>
      </c>
      <c r="G141" s="65"/>
      <c r="H141" s="66"/>
      <c r="I141" s="59"/>
      <c r="J141" s="59"/>
      <c r="K141" s="58"/>
    </row>
    <row r="142" spans="1:11" ht="13.5">
      <c r="A142" s="61">
        <v>33</v>
      </c>
      <c r="B142" s="71" t="s">
        <v>81</v>
      </c>
      <c r="C142" s="63"/>
      <c r="D142" s="78">
        <f>D143</f>
        <v>18160</v>
      </c>
      <c r="E142" s="78">
        <f>E143</f>
        <v>22700</v>
      </c>
      <c r="F142" s="54"/>
      <c r="G142" s="25"/>
      <c r="H142" s="139" t="s">
        <v>85</v>
      </c>
      <c r="I142" s="62"/>
      <c r="J142" s="62"/>
      <c r="K142" s="61"/>
    </row>
    <row r="143" spans="1:11" ht="25.5">
      <c r="A143" s="57"/>
      <c r="B143" s="72" t="s">
        <v>138</v>
      </c>
      <c r="C143" s="64"/>
      <c r="D143" s="77">
        <f t="shared" si="5"/>
        <v>18160</v>
      </c>
      <c r="E143" s="79">
        <v>22700</v>
      </c>
      <c r="F143" s="45">
        <v>3238</v>
      </c>
      <c r="G143" s="65"/>
      <c r="H143" s="66"/>
      <c r="I143" s="59"/>
      <c r="J143" s="59"/>
      <c r="K143" s="58"/>
    </row>
    <row r="144" spans="1:11" ht="39">
      <c r="A144" s="61">
        <v>34</v>
      </c>
      <c r="B144" s="71" t="s">
        <v>139</v>
      </c>
      <c r="C144" s="63"/>
      <c r="D144" s="78">
        <f>D145</f>
        <v>53600</v>
      </c>
      <c r="E144" s="78">
        <f>E145</f>
        <v>67000</v>
      </c>
      <c r="F144" s="54"/>
      <c r="G144" s="67"/>
      <c r="H144" s="139" t="s">
        <v>85</v>
      </c>
      <c r="I144" s="62"/>
      <c r="J144" s="62"/>
      <c r="K144" s="61"/>
    </row>
    <row r="145" spans="1:11" ht="25.5">
      <c r="A145" s="60"/>
      <c r="B145" s="74" t="s">
        <v>140</v>
      </c>
      <c r="C145" s="69"/>
      <c r="D145" s="77">
        <f t="shared" si="5"/>
        <v>53600</v>
      </c>
      <c r="E145" s="81">
        <v>67000</v>
      </c>
      <c r="F145" s="44">
        <v>3291</v>
      </c>
      <c r="G145" s="65"/>
      <c r="H145" s="66"/>
      <c r="I145" s="59"/>
      <c r="J145" s="59"/>
      <c r="K145" s="58"/>
    </row>
    <row r="146" spans="1:11" ht="13.5">
      <c r="A146" s="61">
        <v>35</v>
      </c>
      <c r="B146" s="71" t="s">
        <v>141</v>
      </c>
      <c r="C146" s="63"/>
      <c r="D146" s="78">
        <f>D147+D148</f>
        <v>5600</v>
      </c>
      <c r="E146" s="78">
        <f>E147+E148</f>
        <v>7000</v>
      </c>
      <c r="F146" s="54"/>
      <c r="G146" s="25"/>
      <c r="H146" s="139"/>
      <c r="I146" s="62"/>
      <c r="J146" s="62"/>
      <c r="K146" s="61"/>
    </row>
    <row r="147" spans="1:11" ht="26.25">
      <c r="A147" s="111"/>
      <c r="B147" s="112" t="s">
        <v>142</v>
      </c>
      <c r="C147" s="64"/>
      <c r="D147" s="77">
        <f t="shared" si="5"/>
        <v>3200</v>
      </c>
      <c r="E147" s="79">
        <v>4000</v>
      </c>
      <c r="F147" s="83">
        <v>3292</v>
      </c>
      <c r="G147" s="70"/>
      <c r="H147" s="144" t="s">
        <v>85</v>
      </c>
      <c r="I147" s="102"/>
      <c r="J147" s="114"/>
      <c r="K147" s="116"/>
    </row>
    <row r="148" spans="1:11" ht="27" customHeight="1">
      <c r="A148" s="85"/>
      <c r="B148" s="113" t="s">
        <v>143</v>
      </c>
      <c r="C148" s="68"/>
      <c r="D148" s="77">
        <f t="shared" si="5"/>
        <v>2400</v>
      </c>
      <c r="E148" s="80">
        <v>3000</v>
      </c>
      <c r="F148" s="52">
        <v>3292</v>
      </c>
      <c r="G148" s="70"/>
      <c r="H148" s="143" t="s">
        <v>108</v>
      </c>
      <c r="I148" s="114"/>
      <c r="J148" s="114"/>
      <c r="K148" s="116"/>
    </row>
    <row r="149" spans="1:11" ht="13.5">
      <c r="A149" s="61">
        <v>36</v>
      </c>
      <c r="B149" s="115" t="s">
        <v>144</v>
      </c>
      <c r="C149" s="63"/>
      <c r="D149" s="78">
        <f>D150</f>
        <v>4560</v>
      </c>
      <c r="E149" s="78">
        <f>E150</f>
        <v>5700</v>
      </c>
      <c r="F149" s="28"/>
      <c r="G149" s="70"/>
      <c r="H149" s="139" t="s">
        <v>85</v>
      </c>
      <c r="I149" s="150"/>
      <c r="J149" s="150"/>
      <c r="K149" s="27"/>
    </row>
    <row r="150" spans="1:11" ht="13.5">
      <c r="A150" s="85"/>
      <c r="B150" s="113" t="s">
        <v>144</v>
      </c>
      <c r="C150" s="68"/>
      <c r="D150" s="77">
        <f t="shared" si="5"/>
        <v>4560</v>
      </c>
      <c r="E150" s="80">
        <v>5700</v>
      </c>
      <c r="F150" s="52">
        <v>3293</v>
      </c>
      <c r="G150" s="70"/>
      <c r="H150" s="143"/>
      <c r="I150" s="114"/>
      <c r="J150" s="114"/>
      <c r="K150" s="116"/>
    </row>
    <row r="151" spans="1:11" ht="13.5">
      <c r="A151" s="61">
        <v>37</v>
      </c>
      <c r="B151" s="115" t="s">
        <v>145</v>
      </c>
      <c r="C151" s="63"/>
      <c r="D151" s="78">
        <f>D152</f>
        <v>5040</v>
      </c>
      <c r="E151" s="78">
        <f>E152</f>
        <v>6300</v>
      </c>
      <c r="F151" s="28"/>
      <c r="G151" s="70"/>
      <c r="H151" s="139" t="s">
        <v>85</v>
      </c>
      <c r="I151" s="150"/>
      <c r="J151" s="150"/>
      <c r="K151" s="103"/>
    </row>
    <row r="152" spans="1:11" ht="13.5">
      <c r="A152" s="85"/>
      <c r="B152" s="113" t="s">
        <v>145</v>
      </c>
      <c r="C152" s="68"/>
      <c r="D152" s="77">
        <f t="shared" si="5"/>
        <v>5040</v>
      </c>
      <c r="E152" s="80">
        <v>6300</v>
      </c>
      <c r="F152" s="52">
        <v>3294</v>
      </c>
      <c r="G152" s="70"/>
      <c r="H152" s="143"/>
      <c r="I152" s="114"/>
      <c r="J152" s="114"/>
      <c r="K152" s="116"/>
    </row>
    <row r="153" spans="1:11" ht="27" customHeight="1">
      <c r="A153" s="61">
        <v>38</v>
      </c>
      <c r="B153" s="115" t="s">
        <v>146</v>
      </c>
      <c r="C153" s="63"/>
      <c r="D153" s="78">
        <f>D154</f>
        <v>2352</v>
      </c>
      <c r="E153" s="78">
        <f>E154</f>
        <v>2940</v>
      </c>
      <c r="F153" s="28"/>
      <c r="G153" s="70"/>
      <c r="H153" s="139" t="s">
        <v>85</v>
      </c>
      <c r="I153" s="150"/>
      <c r="J153" s="150"/>
      <c r="K153" s="103"/>
    </row>
    <row r="154" spans="1:11" ht="24.75" customHeight="1">
      <c r="A154" s="85"/>
      <c r="B154" s="113" t="s">
        <v>147</v>
      </c>
      <c r="C154" s="68"/>
      <c r="D154" s="77">
        <f t="shared" si="5"/>
        <v>2352</v>
      </c>
      <c r="E154" s="80">
        <v>2940</v>
      </c>
      <c r="F154" s="84">
        <v>3431</v>
      </c>
      <c r="G154" s="70"/>
      <c r="H154" s="143"/>
      <c r="I154" s="114"/>
      <c r="J154" s="114"/>
      <c r="K154" s="116"/>
    </row>
    <row r="155" spans="1:11" ht="27.75" customHeight="1">
      <c r="A155" s="61">
        <v>39</v>
      </c>
      <c r="B155" s="115" t="s">
        <v>148</v>
      </c>
      <c r="C155" s="63"/>
      <c r="D155" s="78">
        <f>D156</f>
        <v>2240</v>
      </c>
      <c r="E155" s="78">
        <f>E156</f>
        <v>2800</v>
      </c>
      <c r="F155" s="54"/>
      <c r="G155" s="70"/>
      <c r="H155" s="139" t="s">
        <v>85</v>
      </c>
      <c r="I155" s="150"/>
      <c r="J155" s="150"/>
      <c r="K155" s="103"/>
    </row>
    <row r="156" spans="1:11" ht="30.75" customHeight="1">
      <c r="A156" s="85"/>
      <c r="B156" s="113" t="s">
        <v>148</v>
      </c>
      <c r="C156" s="68"/>
      <c r="D156" s="77">
        <f t="shared" si="5"/>
        <v>2240</v>
      </c>
      <c r="E156" s="80">
        <v>2800</v>
      </c>
      <c r="F156" s="52">
        <v>3433</v>
      </c>
      <c r="G156" s="70"/>
      <c r="H156" s="143"/>
      <c r="I156" s="151"/>
      <c r="J156" s="114"/>
      <c r="K156" s="116"/>
    </row>
    <row r="157" spans="1:11" ht="28.5" customHeight="1">
      <c r="A157" s="61">
        <v>40</v>
      </c>
      <c r="B157" s="115" t="s">
        <v>149</v>
      </c>
      <c r="C157" s="63"/>
      <c r="D157" s="78">
        <f>D158+D159</f>
        <v>3752.8</v>
      </c>
      <c r="E157" s="78">
        <f>E158+E159</f>
        <v>4691</v>
      </c>
      <c r="F157" s="28"/>
      <c r="G157" s="70"/>
      <c r="H157" s="139" t="s">
        <v>85</v>
      </c>
      <c r="I157" s="150"/>
      <c r="J157" s="150"/>
      <c r="K157" s="103"/>
    </row>
    <row r="158" spans="1:11" ht="25.5" customHeight="1">
      <c r="A158" s="85"/>
      <c r="B158" s="113" t="s">
        <v>150</v>
      </c>
      <c r="C158" s="68"/>
      <c r="D158" s="77">
        <f t="shared" si="5"/>
        <v>2013.6</v>
      </c>
      <c r="E158" s="80">
        <v>2517</v>
      </c>
      <c r="F158" s="52">
        <v>4221</v>
      </c>
      <c r="G158" s="70"/>
      <c r="H158" s="143"/>
      <c r="I158" s="151"/>
      <c r="J158" s="114"/>
      <c r="K158" s="116"/>
    </row>
    <row r="159" spans="1:11" ht="26.25" customHeight="1">
      <c r="A159" s="85"/>
      <c r="B159" s="113" t="s">
        <v>151</v>
      </c>
      <c r="C159" s="68"/>
      <c r="D159" s="77">
        <f t="shared" si="5"/>
        <v>1739.2</v>
      </c>
      <c r="E159" s="80">
        <v>2174</v>
      </c>
      <c r="F159" s="52">
        <v>4241</v>
      </c>
      <c r="G159" s="70"/>
      <c r="H159" s="143"/>
      <c r="I159" s="114"/>
      <c r="J159" s="114"/>
      <c r="K159" s="116"/>
    </row>
    <row r="160" spans="1:11" ht="26.25" customHeight="1">
      <c r="A160" s="175"/>
      <c r="B160" s="176"/>
      <c r="C160" s="177"/>
      <c r="D160" s="178"/>
      <c r="E160" s="179"/>
      <c r="F160" s="180"/>
      <c r="G160" s="70"/>
      <c r="H160" s="181"/>
      <c r="I160" s="182"/>
      <c r="J160" s="182"/>
      <c r="K160" s="183"/>
    </row>
    <row r="161" spans="1:8" ht="20.25" customHeight="1">
      <c r="A161" s="171" t="s">
        <v>159</v>
      </c>
      <c r="B161" s="172"/>
      <c r="C161" s="13"/>
      <c r="D161" s="4"/>
      <c r="E161" s="5"/>
      <c r="F161" s="203" t="s">
        <v>91</v>
      </c>
      <c r="G161" s="203"/>
      <c r="H161" s="203"/>
    </row>
    <row r="162" spans="2:8" ht="16.5">
      <c r="B162" s="1" t="s">
        <v>160</v>
      </c>
      <c r="D162" s="8" t="s">
        <v>69</v>
      </c>
      <c r="E162" s="9"/>
      <c r="F162" s="204" t="s">
        <v>157</v>
      </c>
      <c r="G162" s="204"/>
      <c r="H162" s="204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  <row r="307" spans="4:5" ht="12.75">
      <c r="D307" s="7"/>
      <c r="E307" s="7"/>
    </row>
    <row r="308" spans="4:5" ht="12.75">
      <c r="D308" s="7"/>
      <c r="E308" s="7"/>
    </row>
    <row r="309" spans="4:5" ht="12.75">
      <c r="D309" s="7"/>
      <c r="E309" s="7"/>
    </row>
    <row r="310" spans="4:5" ht="12.75">
      <c r="D310" s="7"/>
      <c r="E310" s="7"/>
    </row>
    <row r="311" spans="4:5" ht="12.75">
      <c r="D311" s="7"/>
      <c r="E311" s="7"/>
    </row>
    <row r="312" spans="4:5" ht="12.75">
      <c r="D312" s="7"/>
      <c r="E312" s="7"/>
    </row>
    <row r="313" spans="4:5" ht="12.75">
      <c r="D313" s="7"/>
      <c r="E313" s="7"/>
    </row>
    <row r="314" spans="4:5" ht="12.75">
      <c r="D314" s="7"/>
      <c r="E314" s="7"/>
    </row>
    <row r="315" spans="4:5" ht="12.75">
      <c r="D315" s="7"/>
      <c r="E315" s="7"/>
    </row>
    <row r="316" spans="4:5" ht="12.75">
      <c r="D316" s="7"/>
      <c r="E316" s="7"/>
    </row>
    <row r="317" spans="4:5" ht="12.75">
      <c r="D317" s="7"/>
      <c r="E317" s="7"/>
    </row>
    <row r="318" spans="4:5" ht="12.75">
      <c r="D318" s="7"/>
      <c r="E318" s="7"/>
    </row>
    <row r="319" spans="4:5" ht="12.75">
      <c r="D319" s="7"/>
      <c r="E319" s="7"/>
    </row>
    <row r="320" spans="4:5" ht="12.75">
      <c r="D320" s="7"/>
      <c r="E320" s="7"/>
    </row>
    <row r="321" spans="4:5" ht="12.75">
      <c r="D321" s="7"/>
      <c r="E321" s="7"/>
    </row>
    <row r="322" spans="4:5" ht="12.75">
      <c r="D322" s="7"/>
      <c r="E322" s="7"/>
    </row>
    <row r="323" spans="4:5" ht="12.75">
      <c r="D323" s="7"/>
      <c r="E323" s="7"/>
    </row>
    <row r="324" spans="4:5" ht="12.75">
      <c r="D324" s="7"/>
      <c r="E324" s="7"/>
    </row>
    <row r="325" spans="4:5" ht="12.75">
      <c r="D325" s="7"/>
      <c r="E325" s="7"/>
    </row>
    <row r="326" spans="4:5" ht="12.75">
      <c r="D326" s="7"/>
      <c r="E326" s="7"/>
    </row>
    <row r="327" spans="4:5" ht="12.75">
      <c r="D327" s="7"/>
      <c r="E327" s="7"/>
    </row>
    <row r="328" spans="4:5" ht="12.75">
      <c r="D328" s="7"/>
      <c r="E328" s="7"/>
    </row>
    <row r="329" spans="4:5" ht="12.75">
      <c r="D329" s="7"/>
      <c r="E329" s="7"/>
    </row>
    <row r="330" spans="4:5" ht="12.75">
      <c r="D330" s="7"/>
      <c r="E330" s="7"/>
    </row>
  </sheetData>
  <sheetProtection/>
  <mergeCells count="27">
    <mergeCell ref="F162:H162"/>
    <mergeCell ref="I37:J37"/>
    <mergeCell ref="H97:H98"/>
    <mergeCell ref="H108:H110"/>
    <mergeCell ref="F41:F42"/>
    <mergeCell ref="H52:H53"/>
    <mergeCell ref="A161:B161"/>
    <mergeCell ref="A41:A42"/>
    <mergeCell ref="B41:B42"/>
    <mergeCell ref="E41:E42"/>
    <mergeCell ref="C41:C42"/>
    <mergeCell ref="D41:D42"/>
    <mergeCell ref="F161:H161"/>
    <mergeCell ref="B1:E2"/>
    <mergeCell ref="A4:K5"/>
    <mergeCell ref="H12:H14"/>
    <mergeCell ref="H27:H31"/>
    <mergeCell ref="H17:H25"/>
    <mergeCell ref="H72:H73"/>
    <mergeCell ref="H92:H95"/>
    <mergeCell ref="H83:H90"/>
    <mergeCell ref="H55:H60"/>
    <mergeCell ref="H62:H67"/>
    <mergeCell ref="H69:H70"/>
    <mergeCell ref="H33:H35"/>
    <mergeCell ref="H41:H43"/>
    <mergeCell ref="H45:H46"/>
  </mergeCells>
  <printOptions/>
  <pageMargins left="0.7480314960629921" right="0.7480314960629921" top="1.1811023622047245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</cp:lastModifiedBy>
  <cp:lastPrinted>2014-12-15T14:49:20Z</cp:lastPrinted>
  <dcterms:created xsi:type="dcterms:W3CDTF">1996-10-14T23:33:28Z</dcterms:created>
  <dcterms:modified xsi:type="dcterms:W3CDTF">2015-03-27T11:47:42Z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